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8" windowWidth="15192" windowHeight="7692" activeTab="11"/>
  </bookViews>
  <sheets>
    <sheet name="Jan." sheetId="7" r:id="rId1"/>
    <sheet name="Feb." sheetId="8" r:id="rId2"/>
    <sheet name="March" sheetId="9" r:id="rId3"/>
    <sheet name="April" sheetId="10" r:id="rId4"/>
    <sheet name="May" sheetId="11" r:id="rId5"/>
    <sheet name="June" sheetId="12" r:id="rId6"/>
    <sheet name="July" sheetId="14" r:id="rId7"/>
    <sheet name="August" sheetId="16" r:id="rId8"/>
    <sheet name="Sept." sheetId="17" r:id="rId9"/>
    <sheet name="Oct." sheetId="18" r:id="rId10"/>
    <sheet name="Nov." sheetId="19" r:id="rId11"/>
    <sheet name="Dec." sheetId="20" r:id="rId12"/>
  </sheets>
  <definedNames>
    <definedName name="_xlnm.Print_Area" localSheetId="1">Feb.!$A$1:$Y$33</definedName>
  </definedNames>
  <calcPr calcId="145621"/>
</workbook>
</file>

<file path=xl/calcChain.xml><?xml version="1.0" encoding="utf-8"?>
<calcChain xmlns="http://schemas.openxmlformats.org/spreadsheetml/2006/main">
  <c r="Y22" i="19" l="1"/>
  <c r="X22" i="19"/>
  <c r="X21" i="19"/>
  <c r="Y21" i="19" s="1"/>
  <c r="X22" i="18" l="1"/>
  <c r="Y22" i="18" s="1"/>
  <c r="X21" i="18"/>
  <c r="Y21" i="18" s="1"/>
  <c r="O33" i="17" l="1"/>
  <c r="Y22" i="16" l="1"/>
  <c r="X22" i="16"/>
  <c r="X21" i="16"/>
  <c r="Y21" i="16" s="1"/>
  <c r="Y33" i="14" l="1"/>
  <c r="X12" i="12" l="1"/>
  <c r="Y12" i="12" s="1"/>
  <c r="X22" i="12"/>
  <c r="Y22" i="12" s="1"/>
  <c r="X21" i="12"/>
  <c r="Y21" i="12" s="1"/>
  <c r="Y33" i="11" l="1"/>
  <c r="X22" i="11"/>
  <c r="Y22" i="11" s="1"/>
  <c r="X21" i="11"/>
  <c r="Y21" i="11" s="1"/>
  <c r="Y33" i="10" l="1"/>
  <c r="X22" i="10"/>
  <c r="Y22" i="10" s="1"/>
  <c r="X21" i="10"/>
  <c r="Y21" i="10" s="1"/>
  <c r="Y33" i="9" l="1"/>
  <c r="X22" i="9"/>
  <c r="Y22" i="9" s="1"/>
  <c r="X21" i="9"/>
  <c r="Y21" i="9" s="1"/>
  <c r="Y33" i="8" l="1"/>
  <c r="Y22" i="8"/>
  <c r="X22" i="8"/>
  <c r="X21" i="8"/>
  <c r="Y21" i="8" s="1"/>
  <c r="W33" i="19" l="1"/>
  <c r="U33" i="19"/>
  <c r="S33" i="19"/>
  <c r="Q33" i="19"/>
  <c r="O33" i="19"/>
  <c r="M33" i="19"/>
  <c r="K33" i="19"/>
  <c r="I33" i="19"/>
  <c r="G33" i="19"/>
  <c r="E33" i="19"/>
  <c r="C33" i="19"/>
  <c r="X31" i="19"/>
  <c r="Y31" i="19" s="1"/>
  <c r="X30" i="19"/>
  <c r="Y30" i="19" s="1"/>
  <c r="X29" i="19"/>
  <c r="Y29" i="19" s="1"/>
  <c r="Y28" i="19"/>
  <c r="X28" i="19"/>
  <c r="X27" i="19"/>
  <c r="Y27" i="19" s="1"/>
  <c r="Y26" i="19"/>
  <c r="X26" i="19"/>
  <c r="X25" i="19"/>
  <c r="Y25" i="19" s="1"/>
  <c r="X24" i="19"/>
  <c r="Y24" i="19" s="1"/>
  <c r="X23" i="19"/>
  <c r="Y23" i="19" s="1"/>
  <c r="X20" i="19"/>
  <c r="Y20" i="19" s="1"/>
  <c r="X19" i="19"/>
  <c r="Y19" i="19" s="1"/>
  <c r="X18" i="19"/>
  <c r="Y18" i="19" s="1"/>
  <c r="X17" i="19"/>
  <c r="Y17" i="19" s="1"/>
  <c r="X16" i="19"/>
  <c r="Y16" i="19" s="1"/>
  <c r="X15" i="19"/>
  <c r="Y15" i="19" s="1"/>
  <c r="Y14" i="19"/>
  <c r="X14" i="19"/>
  <c r="X13" i="19"/>
  <c r="Y13" i="19" s="1"/>
  <c r="X12" i="19"/>
  <c r="Y12" i="19" s="1"/>
  <c r="X11" i="19"/>
  <c r="Y11" i="19" s="1"/>
  <c r="X10" i="19"/>
  <c r="Y10" i="19" s="1"/>
  <c r="X9" i="19"/>
  <c r="Y9" i="19" s="1"/>
  <c r="X8" i="19"/>
  <c r="Y8" i="19" s="1"/>
  <c r="X7" i="19"/>
  <c r="Y7" i="19" s="1"/>
  <c r="X6" i="19"/>
  <c r="Y6" i="19" s="1"/>
  <c r="X5" i="19"/>
  <c r="W33" i="18"/>
  <c r="U33" i="18"/>
  <c r="S33" i="18"/>
  <c r="Q33" i="18"/>
  <c r="O33" i="18"/>
  <c r="M33" i="18"/>
  <c r="K33" i="18"/>
  <c r="I33" i="18"/>
  <c r="G33" i="18"/>
  <c r="E33" i="18"/>
  <c r="C33" i="18"/>
  <c r="Y31" i="18"/>
  <c r="X31" i="18"/>
  <c r="X30" i="18"/>
  <c r="Y30" i="18" s="1"/>
  <c r="Y29" i="18"/>
  <c r="X29" i="18"/>
  <c r="X28" i="18"/>
  <c r="Y28" i="18" s="1"/>
  <c r="Y27" i="18"/>
  <c r="X27" i="18"/>
  <c r="X26" i="18"/>
  <c r="Y26" i="18" s="1"/>
  <c r="X25" i="18"/>
  <c r="Y25" i="18" s="1"/>
  <c r="X24" i="18"/>
  <c r="Y24" i="18" s="1"/>
  <c r="X23" i="18"/>
  <c r="Y23" i="18" s="1"/>
  <c r="X20" i="18"/>
  <c r="Y20" i="18" s="1"/>
  <c r="X19" i="18"/>
  <c r="Y19" i="18" s="1"/>
  <c r="X18" i="18"/>
  <c r="Y18" i="18" s="1"/>
  <c r="X17" i="18"/>
  <c r="Y17" i="18" s="1"/>
  <c r="X16" i="18"/>
  <c r="Y16" i="18" s="1"/>
  <c r="X15" i="18"/>
  <c r="Y15" i="18" s="1"/>
  <c r="X14" i="18"/>
  <c r="Y14" i="18" s="1"/>
  <c r="X13" i="18"/>
  <c r="Y13" i="18" s="1"/>
  <c r="X12" i="18"/>
  <c r="Y12" i="18" s="1"/>
  <c r="X11" i="18"/>
  <c r="Y11" i="18" s="1"/>
  <c r="X10" i="18"/>
  <c r="Y10" i="18" s="1"/>
  <c r="Y9" i="18"/>
  <c r="X9" i="18"/>
  <c r="X8" i="18"/>
  <c r="Y8" i="18" s="1"/>
  <c r="X7" i="18"/>
  <c r="Y7" i="18" s="1"/>
  <c r="X6" i="18"/>
  <c r="Y6" i="18" s="1"/>
  <c r="X5" i="18"/>
  <c r="Y5" i="18" s="1"/>
  <c r="W33" i="17"/>
  <c r="U33" i="17"/>
  <c r="S33" i="17"/>
  <c r="Q33" i="17"/>
  <c r="M33" i="17"/>
  <c r="K33" i="17"/>
  <c r="I33" i="17"/>
  <c r="G33" i="17"/>
  <c r="E33" i="17"/>
  <c r="C33" i="17"/>
  <c r="Y31" i="17"/>
  <c r="X31" i="17"/>
  <c r="X30" i="17"/>
  <c r="Y30" i="17" s="1"/>
  <c r="X29" i="17"/>
  <c r="Y29" i="17" s="1"/>
  <c r="Y28" i="17"/>
  <c r="X28" i="17"/>
  <c r="Y27" i="17"/>
  <c r="X27" i="17"/>
  <c r="X26" i="17"/>
  <c r="Y26" i="17" s="1"/>
  <c r="Y25" i="17"/>
  <c r="X25" i="17"/>
  <c r="X24" i="17"/>
  <c r="Y24" i="17" s="1"/>
  <c r="X23" i="17"/>
  <c r="Y23" i="17" s="1"/>
  <c r="X20" i="17"/>
  <c r="Y20" i="17" s="1"/>
  <c r="X19" i="17"/>
  <c r="Y19" i="17" s="1"/>
  <c r="X18" i="17"/>
  <c r="Y18" i="17" s="1"/>
  <c r="X17" i="17"/>
  <c r="Y17" i="17" s="1"/>
  <c r="X16" i="17"/>
  <c r="Y16" i="17" s="1"/>
  <c r="Y15" i="17"/>
  <c r="X15" i="17"/>
  <c r="X14" i="17"/>
  <c r="Y14" i="17" s="1"/>
  <c r="Y13" i="17"/>
  <c r="X13" i="17"/>
  <c r="X12" i="17"/>
  <c r="Y12" i="17" s="1"/>
  <c r="X11" i="17"/>
  <c r="Y11" i="17" s="1"/>
  <c r="X10" i="17"/>
  <c r="Y10" i="17" s="1"/>
  <c r="X9" i="17"/>
  <c r="Y9" i="17" s="1"/>
  <c r="X8" i="17"/>
  <c r="Y8" i="17" s="1"/>
  <c r="X7" i="17"/>
  <c r="Y7" i="17" s="1"/>
  <c r="X6" i="17"/>
  <c r="X5" i="17"/>
  <c r="Y5" i="17" s="1"/>
  <c r="W33" i="16"/>
  <c r="U33" i="16"/>
  <c r="S33" i="16"/>
  <c r="Q33" i="16"/>
  <c r="O33" i="16"/>
  <c r="M33" i="16"/>
  <c r="K33" i="16"/>
  <c r="I33" i="16"/>
  <c r="G33" i="16"/>
  <c r="E33" i="16"/>
  <c r="C33" i="16"/>
  <c r="X31" i="16"/>
  <c r="Y31" i="16" s="1"/>
  <c r="X30" i="16"/>
  <c r="Y30" i="16" s="1"/>
  <c r="X29" i="16"/>
  <c r="Y29" i="16" s="1"/>
  <c r="X28" i="16"/>
  <c r="Y28" i="16" s="1"/>
  <c r="Y27" i="16"/>
  <c r="X27" i="16"/>
  <c r="X26" i="16"/>
  <c r="Y26" i="16" s="1"/>
  <c r="X25" i="16"/>
  <c r="Y25" i="16" s="1"/>
  <c r="X24" i="16"/>
  <c r="X23" i="16"/>
  <c r="Y23" i="16" s="1"/>
  <c r="X20" i="16"/>
  <c r="Y20" i="16" s="1"/>
  <c r="X19" i="16"/>
  <c r="Y19" i="16" s="1"/>
  <c r="X18" i="16"/>
  <c r="Y18" i="16" s="1"/>
  <c r="X17" i="16"/>
  <c r="Y17" i="16" s="1"/>
  <c r="X16" i="16"/>
  <c r="Y16" i="16" s="1"/>
  <c r="Y15" i="16"/>
  <c r="X15" i="16"/>
  <c r="X14" i="16"/>
  <c r="Y14" i="16" s="1"/>
  <c r="Y13" i="16"/>
  <c r="X13" i="16"/>
  <c r="X12" i="16"/>
  <c r="Y12" i="16" s="1"/>
  <c r="X11" i="16"/>
  <c r="Y11" i="16" s="1"/>
  <c r="X10" i="16"/>
  <c r="Y10" i="16" s="1"/>
  <c r="X9" i="16"/>
  <c r="Y9" i="16" s="1"/>
  <c r="X8" i="16"/>
  <c r="Y8" i="16" s="1"/>
  <c r="X7" i="16"/>
  <c r="X6" i="16"/>
  <c r="Y6" i="16" s="1"/>
  <c r="X5" i="16"/>
  <c r="Y5" i="16" s="1"/>
  <c r="W33" i="14"/>
  <c r="U33" i="14"/>
  <c r="S33" i="14"/>
  <c r="Q33" i="14"/>
  <c r="O33" i="14"/>
  <c r="M33" i="14"/>
  <c r="K33" i="14"/>
  <c r="I33" i="14"/>
  <c r="G33" i="14"/>
  <c r="E33" i="14"/>
  <c r="C33" i="14"/>
  <c r="Y31" i="14"/>
  <c r="X31" i="14"/>
  <c r="X30" i="14"/>
  <c r="Y30" i="14" s="1"/>
  <c r="X29" i="14"/>
  <c r="Y29" i="14" s="1"/>
  <c r="X28" i="14"/>
  <c r="Y28" i="14" s="1"/>
  <c r="X27" i="14"/>
  <c r="Y27" i="14" s="1"/>
  <c r="X26" i="14"/>
  <c r="Y26" i="14" s="1"/>
  <c r="X25" i="14"/>
  <c r="Y25" i="14" s="1"/>
  <c r="X24" i="14"/>
  <c r="Y24" i="14" s="1"/>
  <c r="X23" i="14"/>
  <c r="Y23" i="14" s="1"/>
  <c r="X20" i="14"/>
  <c r="Y20" i="14" s="1"/>
  <c r="X19" i="14"/>
  <c r="Y19" i="14" s="1"/>
  <c r="X18" i="14"/>
  <c r="Y18" i="14" s="1"/>
  <c r="X17" i="14"/>
  <c r="Y17" i="14" s="1"/>
  <c r="X16" i="14"/>
  <c r="Y16" i="14" s="1"/>
  <c r="X15" i="14"/>
  <c r="Y15" i="14" s="1"/>
  <c r="Y14" i="14"/>
  <c r="X14" i="14"/>
  <c r="X13" i="14"/>
  <c r="Y13" i="14" s="1"/>
  <c r="X12" i="14"/>
  <c r="Y12" i="14" s="1"/>
  <c r="X11" i="14"/>
  <c r="Y11" i="14" s="1"/>
  <c r="X10" i="14"/>
  <c r="Y10" i="14" s="1"/>
  <c r="X9" i="14"/>
  <c r="Y9" i="14" s="1"/>
  <c r="X8" i="14"/>
  <c r="Y8" i="14" s="1"/>
  <c r="Y7" i="14"/>
  <c r="X7" i="14"/>
  <c r="X6" i="14"/>
  <c r="Y6" i="14" s="1"/>
  <c r="X5" i="14"/>
  <c r="Y5" i="14" s="1"/>
  <c r="W33" i="12"/>
  <c r="U33" i="12"/>
  <c r="S33" i="12"/>
  <c r="Q33" i="12"/>
  <c r="O33" i="12"/>
  <c r="M33" i="12"/>
  <c r="K33" i="12"/>
  <c r="I33" i="12"/>
  <c r="G33" i="12"/>
  <c r="E33" i="12"/>
  <c r="C33" i="12"/>
  <c r="X31" i="12"/>
  <c r="Y31" i="12" s="1"/>
  <c r="X30" i="12"/>
  <c r="Y30" i="12" s="1"/>
  <c r="X29" i="12"/>
  <c r="Y29" i="12" s="1"/>
  <c r="X28" i="12"/>
  <c r="Y28" i="12" s="1"/>
  <c r="X27" i="12"/>
  <c r="Y27" i="12" s="1"/>
  <c r="X26" i="12"/>
  <c r="Y26" i="12" s="1"/>
  <c r="X25" i="12"/>
  <c r="Y25" i="12" s="1"/>
  <c r="Y24" i="12"/>
  <c r="X24" i="12"/>
  <c r="X23" i="12"/>
  <c r="Y23" i="12" s="1"/>
  <c r="X20" i="12"/>
  <c r="Y20" i="12" s="1"/>
  <c r="X19" i="12"/>
  <c r="Y19" i="12" s="1"/>
  <c r="X18" i="12"/>
  <c r="Y18" i="12" s="1"/>
  <c r="X17" i="12"/>
  <c r="Y17" i="12" s="1"/>
  <c r="X16" i="12"/>
  <c r="Y16" i="12" s="1"/>
  <c r="X15" i="12"/>
  <c r="Y15" i="12" s="1"/>
  <c r="X14" i="12"/>
  <c r="Y14" i="12" s="1"/>
  <c r="X13" i="12"/>
  <c r="Y13" i="12" s="1"/>
  <c r="X11" i="12"/>
  <c r="Y11" i="12" s="1"/>
  <c r="Y10" i="12"/>
  <c r="X10" i="12"/>
  <c r="X9" i="12"/>
  <c r="Y9" i="12" s="1"/>
  <c r="X8" i="12"/>
  <c r="Y8" i="12" s="1"/>
  <c r="X7" i="12"/>
  <c r="Y7" i="12" s="1"/>
  <c r="X6" i="12"/>
  <c r="Y6" i="12" s="1"/>
  <c r="X5" i="12"/>
  <c r="W33" i="11"/>
  <c r="U33" i="11"/>
  <c r="S33" i="11"/>
  <c r="Q33" i="11"/>
  <c r="O33" i="11"/>
  <c r="M33" i="11"/>
  <c r="K33" i="11"/>
  <c r="I33" i="11"/>
  <c r="G33" i="11"/>
  <c r="E33" i="11"/>
  <c r="C33" i="11"/>
  <c r="X31" i="11"/>
  <c r="Y31" i="11" s="1"/>
  <c r="X30" i="11"/>
  <c r="Y30" i="11" s="1"/>
  <c r="X29" i="11"/>
  <c r="Y29" i="11" s="1"/>
  <c r="X28" i="11"/>
  <c r="Y28" i="11" s="1"/>
  <c r="X27" i="11"/>
  <c r="Y27" i="11" s="1"/>
  <c r="X26" i="11"/>
  <c r="Y26" i="11" s="1"/>
  <c r="X25" i="11"/>
  <c r="Y25" i="11" s="1"/>
  <c r="X24" i="11"/>
  <c r="Y24" i="11" s="1"/>
  <c r="X23" i="11"/>
  <c r="Y23" i="11" s="1"/>
  <c r="X20" i="11"/>
  <c r="Y20" i="11" s="1"/>
  <c r="X19" i="11"/>
  <c r="Y19" i="11" s="1"/>
  <c r="X18" i="11"/>
  <c r="Y18" i="11" s="1"/>
  <c r="X17" i="11"/>
  <c r="Y17" i="11" s="1"/>
  <c r="X16" i="11"/>
  <c r="Y16" i="11" s="1"/>
  <c r="X15" i="11"/>
  <c r="Y15" i="11" s="1"/>
  <c r="X14" i="11"/>
  <c r="Y14" i="11" s="1"/>
  <c r="X13" i="11"/>
  <c r="Y13" i="11" s="1"/>
  <c r="X12" i="11"/>
  <c r="Y12" i="11" s="1"/>
  <c r="X11" i="11"/>
  <c r="Y11" i="11" s="1"/>
  <c r="X10" i="11"/>
  <c r="Y10" i="11" s="1"/>
  <c r="X9" i="11"/>
  <c r="Y9" i="11" s="1"/>
  <c r="X8" i="11"/>
  <c r="Y8" i="11" s="1"/>
  <c r="X7" i="11"/>
  <c r="Y7" i="11" s="1"/>
  <c r="X6" i="11"/>
  <c r="X5" i="11"/>
  <c r="Y5" i="11" s="1"/>
  <c r="W33" i="10"/>
  <c r="U33" i="10"/>
  <c r="S33" i="10"/>
  <c r="Q33" i="10"/>
  <c r="O33" i="10"/>
  <c r="M33" i="10"/>
  <c r="K33" i="10"/>
  <c r="I33" i="10"/>
  <c r="G33" i="10"/>
  <c r="E33" i="10"/>
  <c r="C33" i="10"/>
  <c r="Y31" i="10"/>
  <c r="X31" i="10"/>
  <c r="X30" i="10"/>
  <c r="Y30" i="10" s="1"/>
  <c r="Y29" i="10"/>
  <c r="X29" i="10"/>
  <c r="Y28" i="10"/>
  <c r="X28" i="10"/>
  <c r="Y27" i="10"/>
  <c r="X27" i="10"/>
  <c r="X26" i="10"/>
  <c r="Y26" i="10" s="1"/>
  <c r="X25" i="10"/>
  <c r="Y25" i="10" s="1"/>
  <c r="X24" i="10"/>
  <c r="Y24" i="10" s="1"/>
  <c r="X23" i="10"/>
  <c r="Y23" i="10" s="1"/>
  <c r="X20" i="10"/>
  <c r="Y20" i="10" s="1"/>
  <c r="X19" i="10"/>
  <c r="Y19" i="10" s="1"/>
  <c r="X18" i="10"/>
  <c r="Y18" i="10" s="1"/>
  <c r="X17" i="10"/>
  <c r="Y17" i="10" s="1"/>
  <c r="X16" i="10"/>
  <c r="Y16" i="10" s="1"/>
  <c r="X15" i="10"/>
  <c r="Y15" i="10" s="1"/>
  <c r="Y14" i="10"/>
  <c r="X14" i="10"/>
  <c r="Y13" i="10"/>
  <c r="X13" i="10"/>
  <c r="X12" i="10"/>
  <c r="Y12" i="10" s="1"/>
  <c r="X11" i="10"/>
  <c r="Y11" i="10" s="1"/>
  <c r="Y10" i="10"/>
  <c r="X10" i="10"/>
  <c r="X9" i="10"/>
  <c r="Y9" i="10" s="1"/>
  <c r="X8" i="10"/>
  <c r="Y8" i="10" s="1"/>
  <c r="X7" i="10"/>
  <c r="Y7" i="10" s="1"/>
  <c r="X6" i="10"/>
  <c r="Y6" i="10" s="1"/>
  <c r="X5" i="10"/>
  <c r="Y5" i="10" s="1"/>
  <c r="W33" i="9"/>
  <c r="U33" i="9"/>
  <c r="S33" i="9"/>
  <c r="Q33" i="9"/>
  <c r="O33" i="9"/>
  <c r="M33" i="9"/>
  <c r="K33" i="9"/>
  <c r="I33" i="9"/>
  <c r="G33" i="9"/>
  <c r="E33" i="9"/>
  <c r="C33" i="9"/>
  <c r="X31" i="9"/>
  <c r="Y31" i="9" s="1"/>
  <c r="Y30" i="9"/>
  <c r="X30" i="9"/>
  <c r="X29" i="9"/>
  <c r="Y29" i="9" s="1"/>
  <c r="Y28" i="9"/>
  <c r="X28" i="9"/>
  <c r="X27" i="9"/>
  <c r="Y27" i="9" s="1"/>
  <c r="X26" i="9"/>
  <c r="Y26" i="9" s="1"/>
  <c r="X25" i="9"/>
  <c r="Y25" i="9" s="1"/>
  <c r="X24" i="9"/>
  <c r="Y24" i="9" s="1"/>
  <c r="X23" i="9"/>
  <c r="Y23" i="9" s="1"/>
  <c r="X20" i="9"/>
  <c r="Y20" i="9" s="1"/>
  <c r="X19" i="9"/>
  <c r="Y19" i="9" s="1"/>
  <c r="X18" i="9"/>
  <c r="Y18" i="9" s="1"/>
  <c r="X17" i="9"/>
  <c r="Y17" i="9" s="1"/>
  <c r="X16" i="9"/>
  <c r="Y16" i="9" s="1"/>
  <c r="X15" i="9"/>
  <c r="X14" i="9"/>
  <c r="Y14" i="9" s="1"/>
  <c r="Y13" i="9"/>
  <c r="X13" i="9"/>
  <c r="X12" i="9"/>
  <c r="Y12" i="9" s="1"/>
  <c r="X11" i="9"/>
  <c r="Y11" i="9" s="1"/>
  <c r="X10" i="9"/>
  <c r="Y10" i="9" s="1"/>
  <c r="X9" i="9"/>
  <c r="Y9" i="9" s="1"/>
  <c r="X8" i="9"/>
  <c r="Y8" i="9" s="1"/>
  <c r="X7" i="9"/>
  <c r="Y7" i="9" s="1"/>
  <c r="X6" i="9"/>
  <c r="Y6" i="9" s="1"/>
  <c r="X5" i="9"/>
  <c r="Y5" i="9" s="1"/>
  <c r="W33" i="8"/>
  <c r="U33" i="8"/>
  <c r="S33" i="8"/>
  <c r="Q33" i="8"/>
  <c r="O33" i="8"/>
  <c r="K33" i="8"/>
  <c r="I33" i="8"/>
  <c r="G33" i="8"/>
  <c r="E33" i="8"/>
  <c r="C33" i="8"/>
  <c r="X31" i="8"/>
  <c r="Y31" i="8" s="1"/>
  <c r="X30" i="8"/>
  <c r="Y30" i="8" s="1"/>
  <c r="X29" i="8"/>
  <c r="Y29" i="8" s="1"/>
  <c r="Y28" i="8"/>
  <c r="X28" i="8"/>
  <c r="X27" i="8"/>
  <c r="Y27" i="8" s="1"/>
  <c r="X26" i="8"/>
  <c r="Y26" i="8" s="1"/>
  <c r="X25" i="8"/>
  <c r="Y25" i="8" s="1"/>
  <c r="X24" i="8"/>
  <c r="Y24" i="8" s="1"/>
  <c r="X23" i="8"/>
  <c r="Y23" i="8" s="1"/>
  <c r="X20" i="8"/>
  <c r="Y20" i="8" s="1"/>
  <c r="X19" i="8"/>
  <c r="Y19" i="8" s="1"/>
  <c r="X18" i="8"/>
  <c r="Y18" i="8" s="1"/>
  <c r="X17" i="8"/>
  <c r="Y17" i="8" s="1"/>
  <c r="X16" i="8"/>
  <c r="Y16" i="8" s="1"/>
  <c r="X15" i="8"/>
  <c r="Y15" i="8" s="1"/>
  <c r="X14" i="8"/>
  <c r="Y14" i="8" s="1"/>
  <c r="X13" i="8"/>
  <c r="Y13" i="8" s="1"/>
  <c r="X12" i="8"/>
  <c r="Y12" i="8" s="1"/>
  <c r="X11" i="8"/>
  <c r="Y11" i="8" s="1"/>
  <c r="X10" i="8"/>
  <c r="Y10" i="8" s="1"/>
  <c r="X9" i="8"/>
  <c r="Y9" i="8" s="1"/>
  <c r="X8" i="8"/>
  <c r="Y8" i="8" s="1"/>
  <c r="X7" i="8"/>
  <c r="Y7" i="8" s="1"/>
  <c r="X6" i="8"/>
  <c r="Y6" i="8" s="1"/>
  <c r="X5" i="8"/>
  <c r="W33" i="7"/>
  <c r="U33" i="7"/>
  <c r="S33" i="7"/>
  <c r="Q33" i="7"/>
  <c r="O33" i="7"/>
  <c r="M33" i="7"/>
  <c r="K33" i="7"/>
  <c r="I33" i="7"/>
  <c r="G33" i="7"/>
  <c r="E33" i="7"/>
  <c r="C33" i="7"/>
  <c r="X31" i="7"/>
  <c r="Y31" i="7" s="1"/>
  <c r="X30" i="7"/>
  <c r="Y30" i="7" s="1"/>
  <c r="Y29" i="7"/>
  <c r="X29" i="7"/>
  <c r="X28" i="7"/>
  <c r="Y28" i="7" s="1"/>
  <c r="X27" i="7"/>
  <c r="Y27" i="7" s="1"/>
  <c r="X26" i="7"/>
  <c r="X25" i="7"/>
  <c r="Y25" i="7" s="1"/>
  <c r="X24" i="7"/>
  <c r="Y24" i="7" s="1"/>
  <c r="X23" i="7"/>
  <c r="Y23" i="7" s="1"/>
  <c r="X20" i="7"/>
  <c r="Y20" i="7" s="1"/>
  <c r="X19" i="7"/>
  <c r="Y19" i="7" s="1"/>
  <c r="X18" i="7"/>
  <c r="Y18" i="7" s="1"/>
  <c r="X17" i="7"/>
  <c r="Y17" i="7" s="1"/>
  <c r="X16" i="7"/>
  <c r="Y16" i="7" s="1"/>
  <c r="X15" i="7"/>
  <c r="Y15" i="7" s="1"/>
  <c r="Y14" i="7"/>
  <c r="X14" i="7"/>
  <c r="X13" i="7"/>
  <c r="Y13" i="7" s="1"/>
  <c r="X12" i="7"/>
  <c r="Y12" i="7" s="1"/>
  <c r="X11" i="7"/>
  <c r="Y11" i="7" s="1"/>
  <c r="X10" i="7"/>
  <c r="Y10" i="7" s="1"/>
  <c r="X9" i="7"/>
  <c r="Y9" i="7" s="1"/>
  <c r="X8" i="7"/>
  <c r="Y8" i="7" s="1"/>
  <c r="X7" i="7"/>
  <c r="Y7" i="7" s="1"/>
  <c r="X6" i="7"/>
  <c r="Y6" i="7" s="1"/>
  <c r="X5" i="7"/>
  <c r="Y5" i="7" s="1"/>
  <c r="X33" i="18" l="1"/>
  <c r="Y33" i="18" s="1"/>
  <c r="X33" i="17"/>
  <c r="Y6" i="17"/>
  <c r="X33" i="16"/>
  <c r="Y7" i="16"/>
  <c r="X33" i="14"/>
  <c r="X33" i="11"/>
  <c r="Y6" i="11"/>
  <c r="X33" i="10"/>
  <c r="X33" i="9"/>
  <c r="Y15" i="9"/>
  <c r="X33" i="7"/>
  <c r="Y33" i="7" s="1"/>
  <c r="Y5" i="19"/>
  <c r="X33" i="19"/>
  <c r="Y5" i="12"/>
  <c r="X33" i="12"/>
  <c r="X33" i="8"/>
  <c r="Y5" i="8"/>
  <c r="X31" i="20"/>
  <c r="Y31" i="20" s="1"/>
  <c r="G33" i="20"/>
  <c r="Y33" i="19" l="1"/>
  <c r="Y33" i="17"/>
  <c r="Y33" i="16"/>
  <c r="Y33" i="12"/>
  <c r="W33" i="20"/>
  <c r="U33" i="20"/>
  <c r="S33" i="20"/>
  <c r="Q33" i="20"/>
  <c r="O33" i="20"/>
  <c r="M33" i="20"/>
  <c r="K33" i="20"/>
  <c r="I33" i="20"/>
  <c r="E33" i="20"/>
  <c r="C33" i="20"/>
  <c r="X30" i="20"/>
  <c r="Y30" i="20" s="1"/>
  <c r="X29" i="20"/>
  <c r="Y29" i="20" s="1"/>
  <c r="X28" i="20"/>
  <c r="Y28" i="20" s="1"/>
  <c r="X27" i="20"/>
  <c r="Y27" i="20" s="1"/>
  <c r="X26" i="20"/>
  <c r="Y26" i="20" s="1"/>
  <c r="X25" i="20"/>
  <c r="Y25" i="20" s="1"/>
  <c r="X24" i="20"/>
  <c r="Y24" i="20" s="1"/>
  <c r="X23" i="20"/>
  <c r="Y23" i="20" s="1"/>
  <c r="X20" i="20"/>
  <c r="Y20" i="20" s="1"/>
  <c r="X19" i="20"/>
  <c r="Y19" i="20" s="1"/>
  <c r="X18" i="20"/>
  <c r="Y18" i="20" s="1"/>
  <c r="X17" i="20"/>
  <c r="Y17" i="20" s="1"/>
  <c r="X16" i="20"/>
  <c r="Y16" i="20" s="1"/>
  <c r="Y15" i="20"/>
  <c r="X15" i="20"/>
  <c r="X14" i="20"/>
  <c r="Y14" i="20" s="1"/>
  <c r="X13" i="20"/>
  <c r="Y13" i="20" s="1"/>
  <c r="X12" i="20"/>
  <c r="Y12" i="20" s="1"/>
  <c r="X11" i="20"/>
  <c r="Y11" i="20" s="1"/>
  <c r="X10" i="20"/>
  <c r="Y10" i="20" s="1"/>
  <c r="X9" i="20"/>
  <c r="Y9" i="20" s="1"/>
  <c r="X8" i="20"/>
  <c r="Y8" i="20" s="1"/>
  <c r="X7" i="20"/>
  <c r="Y7" i="20" s="1"/>
  <c r="X6" i="20"/>
  <c r="X5" i="20"/>
  <c r="Y5" i="20" l="1"/>
  <c r="X33" i="20"/>
  <c r="Y6" i="20"/>
  <c r="Y33" i="20" l="1"/>
</calcChain>
</file>

<file path=xl/sharedStrings.xml><?xml version="1.0" encoding="utf-8"?>
<sst xmlns="http://schemas.openxmlformats.org/spreadsheetml/2006/main" count="816" uniqueCount="65">
  <si>
    <t>Comment Card Summary</t>
  </si>
  <si>
    <t>Questions</t>
  </si>
  <si>
    <t>Area / Department</t>
  </si>
  <si>
    <t>AC</t>
  </si>
  <si>
    <t>ED</t>
  </si>
  <si>
    <t>Lab</t>
  </si>
  <si>
    <t>Nutrition</t>
  </si>
  <si>
    <t>OT</t>
  </si>
  <si>
    <t>PT</t>
  </si>
  <si>
    <t>The temperature of my food was appropriate</t>
  </si>
  <si>
    <t>The quantity of food was sufficient</t>
  </si>
  <si>
    <t>I was provided with appropriate information</t>
  </si>
  <si>
    <t>The diet instructions were easy to understand</t>
  </si>
  <si>
    <t>I believe that I can make the changes discussed</t>
  </si>
  <si>
    <t>Avg</t>
  </si>
  <si>
    <t>Average</t>
  </si>
  <si>
    <t>U/S</t>
  </si>
  <si>
    <t>X-Ray</t>
  </si>
  <si>
    <t>#</t>
  </si>
  <si>
    <t>Telemed.</t>
  </si>
  <si>
    <t>My privacy was respected</t>
  </si>
  <si>
    <t>I could see the consultant clearly</t>
  </si>
  <si>
    <t>I could hear the consultant clearly</t>
  </si>
  <si>
    <t>I was given ample opportunity for questions</t>
  </si>
  <si>
    <t>Foot Care</t>
  </si>
  <si>
    <t>Soc. Work</t>
  </si>
  <si>
    <t>I would recommend this service to family &amp; friends</t>
  </si>
  <si>
    <t>I would recommend this hospital to family &amp; friends</t>
  </si>
  <si>
    <t>Staff (nurse, technologist, social worker)  treated me with respect and dignity</t>
  </si>
  <si>
    <t>The physician treated me with respect &amp; dignity</t>
  </si>
  <si>
    <t>I was informed &amp; understood tests, preparations
and procedures</t>
  </si>
  <si>
    <t>I was given the opportunity to discuss treatment
options</t>
  </si>
  <si>
    <t>Staff discussed health and/or safety concerns
with me</t>
  </si>
  <si>
    <t>My pain was well maintained</t>
  </si>
  <si>
    <t>My preferred language was respected</t>
  </si>
  <si>
    <t>I was informed of the risks &amp; benefits of treatment</t>
  </si>
  <si>
    <t>The follow-up process was made clear</t>
  </si>
  <si>
    <t>I felt comfortable during my appointment/visit</t>
  </si>
  <si>
    <t>When I left the hospital, I had a good understan-
ding of things I was responsible for in managing
my health</t>
  </si>
  <si>
    <t>I was informed about treatment options</t>
  </si>
  <si>
    <t>I would use chemotherapy/telemedicine again</t>
  </si>
  <si>
    <t>The receptionist treated me with respect &amp; dignity</t>
  </si>
  <si>
    <t>Room (patient, waiting, exam) was kept clean &amp; tidy</t>
  </si>
  <si>
    <t>I was informed on how &amp; when to obtain results</t>
  </si>
  <si>
    <t>Easy to find the department and access services</t>
  </si>
  <si>
    <t>December 2015</t>
  </si>
  <si>
    <t>November 2015</t>
  </si>
  <si>
    <t>October 2015</t>
  </si>
  <si>
    <t>September 2015</t>
  </si>
  <si>
    <t>August 2015</t>
  </si>
  <si>
    <t>July 2015</t>
  </si>
  <si>
    <t>June 2015</t>
  </si>
  <si>
    <t>May 2015</t>
  </si>
  <si>
    <t>April 2015</t>
  </si>
  <si>
    <t>March 2015</t>
  </si>
  <si>
    <t>February 2015</t>
  </si>
  <si>
    <t>January 2015</t>
  </si>
  <si>
    <t>When I left the hospital, I had a good understanding of things I was responsible for in managing my health</t>
  </si>
  <si>
    <t>When I left the hospital, I had a good understanding 
of things I was responsible for in managing my health</t>
  </si>
  <si>
    <t>Staff discussed health and/or safety concerns with me</t>
  </si>
  <si>
    <t>I was informed on how &amp; when to obtain my results</t>
  </si>
  <si>
    <t>I was given the opportunity to discuss treatment options</t>
  </si>
  <si>
    <t>Chemo</t>
  </si>
  <si>
    <t>When I left the hospital, I had a good understanding
of things I was responsible for in managing my health</t>
  </si>
  <si>
    <t>I was informed &amp; understood tests, preparations and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</si>
</sst>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5" xfId="0" applyFont="1" applyBorder="1" applyAlignment="1">
      <alignment horizontal="center" vertical="center"/>
    </xf>
    <xf numFmtId="164" fontId="0" fillId="0" borderId="3" xfId="0" applyNumberFormat="1" applyBorder="1"/>
    <xf numFmtId="0" fontId="5" fillId="0" borderId="2" xfId="0" applyFont="1" applyBorder="1"/>
    <xf numFmtId="164" fontId="0" fillId="0" borderId="4" xfId="0" applyNumberFormat="1" applyBorder="1"/>
    <xf numFmtId="17" fontId="1" fillId="0" borderId="0" xfId="0" quotePrefix="1" applyNumberFormat="1" applyFont="1"/>
    <xf numFmtId="164" fontId="0" fillId="0" borderId="0" xfId="0" applyNumberFormat="1"/>
    <xf numFmtId="164" fontId="0" fillId="0" borderId="3" xfId="0" applyNumberFormat="1" applyFill="1" applyBorder="1"/>
    <xf numFmtId="164" fontId="1" fillId="0" borderId="3" xfId="0" applyNumberFormat="1" applyFont="1" applyFill="1" applyBorder="1"/>
    <xf numFmtId="0" fontId="7" fillId="0" borderId="0" xfId="0" applyFont="1"/>
    <xf numFmtId="1" fontId="0" fillId="0" borderId="3" xfId="0" applyNumberFormat="1" applyFill="1" applyBorder="1"/>
    <xf numFmtId="0" fontId="5" fillId="0" borderId="2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3" xfId="0" applyFill="1" applyBorder="1"/>
    <xf numFmtId="164" fontId="0" fillId="2" borderId="3" xfId="0" applyNumberFormat="1" applyFill="1" applyBorder="1"/>
    <xf numFmtId="1" fontId="0" fillId="2" borderId="3" xfId="0" applyNumberFormat="1" applyFill="1" applyBorder="1"/>
    <xf numFmtId="0" fontId="5" fillId="0" borderId="2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ill="1" applyBorder="1"/>
    <xf numFmtId="164" fontId="0" fillId="0" borderId="4" xfId="0" applyNumberFormat="1" applyFill="1" applyBorder="1"/>
    <xf numFmtId="0" fontId="5" fillId="0" borderId="2" xfId="0" applyFont="1" applyFill="1" applyBorder="1" applyAlignment="1">
      <alignment wrapText="1"/>
    </xf>
    <xf numFmtId="0" fontId="0" fillId="0" borderId="3" xfId="0" applyFill="1" applyBorder="1"/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5" fillId="0" borderId="4" xfId="0" applyFont="1" applyBorder="1"/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164" fontId="5" fillId="0" borderId="2" xfId="0" applyNumberFormat="1" applyFont="1" applyBorder="1"/>
    <xf numFmtId="0" fontId="5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ill="1" applyBorder="1"/>
    <xf numFmtId="164" fontId="0" fillId="3" borderId="3" xfId="0" applyNumberFormat="1" applyFill="1" applyBorder="1"/>
    <xf numFmtId="1" fontId="0" fillId="3" borderId="3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B5" sqref="B5"/>
    </sheetView>
  </sheetViews>
  <sheetFormatPr defaultRowHeight="13.2" x14ac:dyDescent="0.25"/>
  <cols>
    <col min="1" max="1" width="44.33203125" customWidth="1"/>
    <col min="2" max="5" width="5.5546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" customHeight="1" x14ac:dyDescent="0.45">
      <c r="A1" s="13" t="s">
        <v>56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5" customHeight="1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7.2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64" t="s">
        <v>24</v>
      </c>
      <c r="G3" s="65"/>
      <c r="H3" s="49" t="s">
        <v>5</v>
      </c>
      <c r="I3" s="50"/>
      <c r="J3" s="49" t="s">
        <v>8</v>
      </c>
      <c r="K3" s="50"/>
      <c r="L3" s="55" t="s">
        <v>7</v>
      </c>
      <c r="M3" s="56"/>
      <c r="N3" s="57" t="s">
        <v>6</v>
      </c>
      <c r="O3" s="58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ht="17.25" customHeight="1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20" t="s">
        <v>18</v>
      </c>
      <c r="G4" s="21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0" t="s">
        <v>18</v>
      </c>
      <c r="O4" s="21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5.75" customHeight="1" x14ac:dyDescent="0.25">
      <c r="A5" s="19" t="s">
        <v>44</v>
      </c>
      <c r="B5" s="2"/>
      <c r="C5" s="2"/>
      <c r="D5" s="3">
        <v>44</v>
      </c>
      <c r="E5" s="10">
        <v>4.9000000000000004</v>
      </c>
      <c r="F5" s="22"/>
      <c r="G5" s="23"/>
      <c r="H5" s="3">
        <v>20</v>
      </c>
      <c r="I5" s="10">
        <v>4.7</v>
      </c>
      <c r="J5" s="3">
        <v>7</v>
      </c>
      <c r="K5" s="10">
        <v>4.5999999999999996</v>
      </c>
      <c r="L5" s="31">
        <v>4</v>
      </c>
      <c r="M5" s="15">
        <v>5</v>
      </c>
      <c r="N5" s="22"/>
      <c r="O5" s="23"/>
      <c r="P5" s="22"/>
      <c r="Q5" s="23"/>
      <c r="R5" s="31">
        <v>10</v>
      </c>
      <c r="S5" s="29">
        <v>4.8</v>
      </c>
      <c r="T5" s="28">
        <v>7</v>
      </c>
      <c r="U5" s="29">
        <v>4.7</v>
      </c>
      <c r="V5" s="4">
        <v>14</v>
      </c>
      <c r="W5" s="12">
        <v>5</v>
      </c>
      <c r="X5" s="4">
        <f t="shared" ref="X5:X31" si="0">B5+D5+F5+H5+J5+L5+N5+P5+R5+T5+V5</f>
        <v>106</v>
      </c>
      <c r="Y5" s="15">
        <f>((B5*C5)+(D5*E5)+(F5*G5)+(H5*I5)+(J5*K5)+(L5*M5)+(N5*O5)+(P5*Q5)+(R5*S5)+(T5*U5)+(V5*W5))/X5</f>
        <v>4.8367924528301893</v>
      </c>
    </row>
    <row r="6" spans="1:25" ht="27.75" customHeight="1" x14ac:dyDescent="0.25">
      <c r="A6" s="19" t="s">
        <v>28</v>
      </c>
      <c r="B6" s="5">
        <v>4</v>
      </c>
      <c r="C6" s="5">
        <v>5</v>
      </c>
      <c r="D6" s="3">
        <v>44</v>
      </c>
      <c r="E6" s="10">
        <v>4.9000000000000004</v>
      </c>
      <c r="F6" s="22"/>
      <c r="G6" s="23"/>
      <c r="H6" s="3">
        <v>20</v>
      </c>
      <c r="I6" s="10">
        <v>4.9000000000000004</v>
      </c>
      <c r="J6" s="3">
        <v>7</v>
      </c>
      <c r="K6" s="10">
        <v>5</v>
      </c>
      <c r="L6" s="31">
        <v>4</v>
      </c>
      <c r="M6" s="15">
        <v>5</v>
      </c>
      <c r="N6" s="22"/>
      <c r="O6" s="23"/>
      <c r="P6" s="22"/>
      <c r="Q6" s="23"/>
      <c r="R6" s="31">
        <v>10</v>
      </c>
      <c r="S6" s="29">
        <v>4.9000000000000004</v>
      </c>
      <c r="T6" s="28">
        <v>7</v>
      </c>
      <c r="U6" s="29">
        <v>4.7</v>
      </c>
      <c r="V6" s="4">
        <v>14</v>
      </c>
      <c r="W6" s="12">
        <v>5</v>
      </c>
      <c r="X6" s="4">
        <f t="shared" si="0"/>
        <v>110</v>
      </c>
      <c r="Y6" s="15">
        <f t="shared" ref="Y6:Y31" si="1">((B6*C6)+(D6*E6)+(F6*G6)+(H6*I6)+(J6*K6)+(L6*M6)+(N6*O6)+(P6*Q6)+(R6*S6)+(T6*U6)+(V6*W6))/X6</f>
        <v>4.913636363636364</v>
      </c>
    </row>
    <row r="7" spans="1:25" ht="15.75" customHeight="1" x14ac:dyDescent="0.25">
      <c r="A7" s="11" t="s">
        <v>29</v>
      </c>
      <c r="B7" s="2">
        <v>4</v>
      </c>
      <c r="C7" s="2">
        <v>5</v>
      </c>
      <c r="D7" s="3">
        <v>41</v>
      </c>
      <c r="E7" s="10">
        <v>4.9000000000000004</v>
      </c>
      <c r="F7" s="22"/>
      <c r="G7" s="23"/>
      <c r="H7" s="3"/>
      <c r="I7" s="10"/>
      <c r="J7" s="3"/>
      <c r="K7" s="10"/>
      <c r="L7" s="31"/>
      <c r="M7" s="15"/>
      <c r="N7" s="22"/>
      <c r="O7" s="23"/>
      <c r="P7" s="22"/>
      <c r="Q7" s="23"/>
      <c r="R7" s="31"/>
      <c r="S7" s="29"/>
      <c r="T7" s="28"/>
      <c r="U7" s="29"/>
      <c r="V7" s="4"/>
      <c r="W7" s="12"/>
      <c r="X7" s="4">
        <f t="shared" si="0"/>
        <v>45</v>
      </c>
      <c r="Y7" s="15">
        <f t="shared" si="1"/>
        <v>4.9088888888888889</v>
      </c>
    </row>
    <row r="8" spans="1:25" ht="15.75" customHeight="1" x14ac:dyDescent="0.25">
      <c r="A8" s="11" t="s">
        <v>41</v>
      </c>
      <c r="B8" s="2"/>
      <c r="C8" s="2"/>
      <c r="D8" s="3">
        <v>44</v>
      </c>
      <c r="E8" s="10">
        <v>4.9000000000000004</v>
      </c>
      <c r="F8" s="22"/>
      <c r="G8" s="23"/>
      <c r="H8" s="3"/>
      <c r="I8" s="10"/>
      <c r="J8" s="3"/>
      <c r="K8" s="10"/>
      <c r="L8" s="31"/>
      <c r="M8" s="15"/>
      <c r="N8" s="22"/>
      <c r="O8" s="23"/>
      <c r="P8" s="22"/>
      <c r="Q8" s="23"/>
      <c r="R8" s="31"/>
      <c r="S8" s="29"/>
      <c r="T8" s="28"/>
      <c r="U8" s="29"/>
      <c r="V8" s="4"/>
      <c r="W8" s="12"/>
      <c r="X8" s="4">
        <f t="shared" si="0"/>
        <v>44</v>
      </c>
      <c r="Y8" s="15">
        <f t="shared" si="1"/>
        <v>4.9000000000000004</v>
      </c>
    </row>
    <row r="9" spans="1:25" ht="25.5" customHeight="1" x14ac:dyDescent="0.25">
      <c r="A9" s="19" t="s">
        <v>30</v>
      </c>
      <c r="B9" s="2">
        <v>4</v>
      </c>
      <c r="C9" s="2">
        <v>4.5</v>
      </c>
      <c r="D9" s="3">
        <v>38</v>
      </c>
      <c r="E9" s="10">
        <v>4.9000000000000004</v>
      </c>
      <c r="F9" s="22"/>
      <c r="G9" s="23"/>
      <c r="H9" s="3"/>
      <c r="I9" s="10"/>
      <c r="J9" s="3"/>
      <c r="K9" s="10"/>
      <c r="L9" s="31"/>
      <c r="M9" s="15"/>
      <c r="N9" s="22"/>
      <c r="O9" s="23"/>
      <c r="P9" s="22"/>
      <c r="Q9" s="23"/>
      <c r="R9" s="31">
        <v>10</v>
      </c>
      <c r="S9" s="29">
        <v>4.9000000000000004</v>
      </c>
      <c r="T9" s="28"/>
      <c r="U9" s="29"/>
      <c r="V9" s="4"/>
      <c r="W9" s="12"/>
      <c r="X9" s="4">
        <f t="shared" si="0"/>
        <v>52</v>
      </c>
      <c r="Y9" s="15">
        <f t="shared" si="1"/>
        <v>4.8692307692307697</v>
      </c>
    </row>
    <row r="10" spans="1:25" ht="25.5" customHeight="1" x14ac:dyDescent="0.25">
      <c r="A10" s="19" t="s">
        <v>31</v>
      </c>
      <c r="B10" s="2">
        <v>4</v>
      </c>
      <c r="C10" s="2">
        <v>4.8</v>
      </c>
      <c r="D10" s="3">
        <v>38</v>
      </c>
      <c r="E10" s="10">
        <v>4.9000000000000004</v>
      </c>
      <c r="F10" s="22"/>
      <c r="G10" s="23"/>
      <c r="H10" s="3"/>
      <c r="I10" s="10"/>
      <c r="J10" s="3"/>
      <c r="K10" s="10"/>
      <c r="L10" s="31"/>
      <c r="M10" s="15"/>
      <c r="N10" s="22"/>
      <c r="O10" s="23"/>
      <c r="P10" s="22"/>
      <c r="Q10" s="23"/>
      <c r="R10" s="31">
        <v>10</v>
      </c>
      <c r="S10" s="29">
        <v>4.9000000000000004</v>
      </c>
      <c r="T10" s="28"/>
      <c r="U10" s="29"/>
      <c r="V10" s="4"/>
      <c r="W10" s="12"/>
      <c r="X10" s="4">
        <f t="shared" si="0"/>
        <v>52</v>
      </c>
      <c r="Y10" s="15">
        <f t="shared" si="1"/>
        <v>4.8923076923076927</v>
      </c>
    </row>
    <row r="11" spans="1:25" ht="25.5" customHeight="1" x14ac:dyDescent="0.25">
      <c r="A11" s="30" t="s">
        <v>32</v>
      </c>
      <c r="B11" s="2">
        <v>3</v>
      </c>
      <c r="C11" s="2">
        <v>5</v>
      </c>
      <c r="D11" s="3">
        <v>38</v>
      </c>
      <c r="E11" s="10">
        <v>4.9000000000000004</v>
      </c>
      <c r="F11" s="22"/>
      <c r="G11" s="23"/>
      <c r="H11" s="3">
        <v>14</v>
      </c>
      <c r="I11" s="10">
        <v>4.4000000000000004</v>
      </c>
      <c r="J11" s="3">
        <v>7</v>
      </c>
      <c r="K11" s="10">
        <v>5</v>
      </c>
      <c r="L11" s="31">
        <v>4</v>
      </c>
      <c r="M11" s="15">
        <v>4.8</v>
      </c>
      <c r="N11" s="22"/>
      <c r="O11" s="23"/>
      <c r="P11" s="22"/>
      <c r="Q11" s="23"/>
      <c r="R11" s="31">
        <v>10</v>
      </c>
      <c r="S11" s="29">
        <v>4.9000000000000004</v>
      </c>
      <c r="T11" s="28">
        <v>5</v>
      </c>
      <c r="U11" s="29">
        <v>4.8</v>
      </c>
      <c r="V11" s="4">
        <v>13</v>
      </c>
      <c r="W11" s="12">
        <v>4.9000000000000004</v>
      </c>
      <c r="X11" s="4">
        <f t="shared" si="0"/>
        <v>94</v>
      </c>
      <c r="Y11" s="15">
        <f t="shared" si="1"/>
        <v>4.8265957446808505</v>
      </c>
    </row>
    <row r="12" spans="1:25" ht="15.75" customHeight="1" x14ac:dyDescent="0.25">
      <c r="A12" s="30" t="s">
        <v>43</v>
      </c>
      <c r="B12" s="2"/>
      <c r="C12" s="2"/>
      <c r="D12" s="3"/>
      <c r="E12" s="10"/>
      <c r="F12" s="22"/>
      <c r="G12" s="23"/>
      <c r="H12" s="3"/>
      <c r="I12" s="10"/>
      <c r="J12" s="3"/>
      <c r="K12" s="10"/>
      <c r="L12" s="31"/>
      <c r="M12" s="15"/>
      <c r="N12" s="22"/>
      <c r="O12" s="23"/>
      <c r="P12" s="22"/>
      <c r="Q12" s="23"/>
      <c r="R12" s="31"/>
      <c r="S12" s="29"/>
      <c r="T12" s="28">
        <v>7</v>
      </c>
      <c r="U12" s="29">
        <v>4.7</v>
      </c>
      <c r="V12" s="4">
        <v>14</v>
      </c>
      <c r="W12" s="12">
        <v>5</v>
      </c>
      <c r="X12" s="4">
        <f t="shared" si="0"/>
        <v>21</v>
      </c>
      <c r="Y12" s="15">
        <f t="shared" si="1"/>
        <v>4.9000000000000004</v>
      </c>
    </row>
    <row r="13" spans="1:25" ht="15.75" customHeight="1" x14ac:dyDescent="0.25">
      <c r="A13" s="25" t="s">
        <v>33</v>
      </c>
      <c r="B13" s="2">
        <v>3</v>
      </c>
      <c r="C13" s="2">
        <v>4.7</v>
      </c>
      <c r="D13" s="3"/>
      <c r="E13" s="10"/>
      <c r="F13" s="22"/>
      <c r="G13" s="23"/>
      <c r="H13" s="3"/>
      <c r="I13" s="10"/>
      <c r="J13" s="3"/>
      <c r="K13" s="10"/>
      <c r="L13" s="31"/>
      <c r="M13" s="15"/>
      <c r="N13" s="22"/>
      <c r="O13" s="23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4.7</v>
      </c>
    </row>
    <row r="14" spans="1:25" ht="15.75" customHeight="1" x14ac:dyDescent="0.25">
      <c r="A14" s="25" t="s">
        <v>9</v>
      </c>
      <c r="B14" s="2">
        <v>4</v>
      </c>
      <c r="C14" s="2">
        <v>4</v>
      </c>
      <c r="D14" s="3"/>
      <c r="E14" s="10"/>
      <c r="F14" s="22"/>
      <c r="G14" s="23"/>
      <c r="H14" s="3"/>
      <c r="I14" s="10"/>
      <c r="J14" s="3"/>
      <c r="K14" s="10"/>
      <c r="L14" s="31"/>
      <c r="M14" s="15"/>
      <c r="N14" s="22"/>
      <c r="O14" s="23"/>
      <c r="P14" s="22"/>
      <c r="Q14" s="23"/>
      <c r="R14" s="31"/>
      <c r="S14" s="29"/>
      <c r="T14" s="28"/>
      <c r="U14" s="29"/>
      <c r="V14" s="4"/>
      <c r="W14" s="12"/>
      <c r="X14" s="4">
        <f t="shared" si="0"/>
        <v>4</v>
      </c>
      <c r="Y14" s="15">
        <f t="shared" si="1"/>
        <v>4</v>
      </c>
    </row>
    <row r="15" spans="1:25" ht="15.75" customHeight="1" x14ac:dyDescent="0.25">
      <c r="A15" s="25" t="s">
        <v>10</v>
      </c>
      <c r="B15" s="2">
        <v>4</v>
      </c>
      <c r="C15" s="2">
        <v>4.8</v>
      </c>
      <c r="D15" s="3"/>
      <c r="E15" s="10"/>
      <c r="F15" s="22"/>
      <c r="G15" s="23"/>
      <c r="H15" s="3"/>
      <c r="I15" s="10"/>
      <c r="J15" s="3"/>
      <c r="K15" s="10"/>
      <c r="L15" s="31"/>
      <c r="M15" s="15"/>
      <c r="N15" s="22"/>
      <c r="O15" s="23"/>
      <c r="P15" s="22"/>
      <c r="Q15" s="23"/>
      <c r="R15" s="31"/>
      <c r="S15" s="29"/>
      <c r="T15" s="28"/>
      <c r="U15" s="29"/>
      <c r="V15" s="4"/>
      <c r="W15" s="12"/>
      <c r="X15" s="4">
        <f t="shared" si="0"/>
        <v>4</v>
      </c>
      <c r="Y15" s="15">
        <f t="shared" si="1"/>
        <v>4.8</v>
      </c>
    </row>
    <row r="16" spans="1:25" ht="15.75" customHeight="1" x14ac:dyDescent="0.25">
      <c r="A16" s="25" t="s">
        <v>42</v>
      </c>
      <c r="B16" s="2">
        <v>4</v>
      </c>
      <c r="C16" s="2">
        <v>4.8</v>
      </c>
      <c r="D16" s="3">
        <v>44</v>
      </c>
      <c r="E16" s="10">
        <v>4.9000000000000004</v>
      </c>
      <c r="F16" s="22"/>
      <c r="G16" s="23"/>
      <c r="H16" s="3"/>
      <c r="I16" s="10"/>
      <c r="J16" s="3"/>
      <c r="K16" s="10"/>
      <c r="L16" s="31"/>
      <c r="M16" s="15"/>
      <c r="N16" s="22"/>
      <c r="O16" s="23"/>
      <c r="P16" s="22"/>
      <c r="Q16" s="23"/>
      <c r="R16" s="31">
        <v>10</v>
      </c>
      <c r="S16" s="29">
        <v>4.9000000000000004</v>
      </c>
      <c r="T16" s="28"/>
      <c r="U16" s="29"/>
      <c r="V16" s="4"/>
      <c r="W16" s="12"/>
      <c r="X16" s="4">
        <f t="shared" si="0"/>
        <v>58</v>
      </c>
      <c r="Y16" s="15">
        <f t="shared" si="1"/>
        <v>4.8931034482758626</v>
      </c>
    </row>
    <row r="17" spans="1:25" ht="15.75" customHeight="1" x14ac:dyDescent="0.25">
      <c r="A17" s="25" t="s">
        <v>20</v>
      </c>
      <c r="B17" s="2">
        <v>4</v>
      </c>
      <c r="C17" s="2">
        <v>5</v>
      </c>
      <c r="D17" s="3">
        <v>44</v>
      </c>
      <c r="E17" s="10">
        <v>5</v>
      </c>
      <c r="F17" s="22"/>
      <c r="G17" s="23"/>
      <c r="H17" s="3">
        <v>20</v>
      </c>
      <c r="I17" s="10">
        <v>4.9000000000000004</v>
      </c>
      <c r="J17" s="3">
        <v>7</v>
      </c>
      <c r="K17" s="10">
        <v>5</v>
      </c>
      <c r="L17" s="31">
        <v>4</v>
      </c>
      <c r="M17" s="15">
        <v>4.8</v>
      </c>
      <c r="N17" s="22"/>
      <c r="O17" s="23"/>
      <c r="P17" s="22"/>
      <c r="Q17" s="23"/>
      <c r="R17" s="31">
        <v>10</v>
      </c>
      <c r="S17" s="29">
        <v>4.9000000000000004</v>
      </c>
      <c r="T17" s="28">
        <v>7</v>
      </c>
      <c r="U17" s="29">
        <v>4.9000000000000004</v>
      </c>
      <c r="V17" s="4">
        <v>14</v>
      </c>
      <c r="W17" s="12">
        <v>5</v>
      </c>
      <c r="X17" s="4">
        <f t="shared" si="0"/>
        <v>110</v>
      </c>
      <c r="Y17" s="15">
        <f t="shared" si="1"/>
        <v>4.959090909090909</v>
      </c>
    </row>
    <row r="18" spans="1:25" ht="15.75" customHeight="1" x14ac:dyDescent="0.25">
      <c r="A18" s="25" t="s">
        <v>34</v>
      </c>
      <c r="B18" s="2">
        <v>3</v>
      </c>
      <c r="C18" s="2">
        <v>5</v>
      </c>
      <c r="D18" s="3">
        <v>44</v>
      </c>
      <c r="E18" s="10">
        <v>4.9000000000000004</v>
      </c>
      <c r="F18" s="22"/>
      <c r="G18" s="23"/>
      <c r="H18" s="3">
        <v>18</v>
      </c>
      <c r="I18" s="10">
        <v>4.9000000000000004</v>
      </c>
      <c r="J18" s="3">
        <v>7</v>
      </c>
      <c r="K18" s="10">
        <v>5</v>
      </c>
      <c r="L18" s="31">
        <v>4</v>
      </c>
      <c r="M18" s="15">
        <v>5</v>
      </c>
      <c r="N18" s="22"/>
      <c r="O18" s="23"/>
      <c r="P18" s="22"/>
      <c r="Q18" s="23"/>
      <c r="R18" s="31">
        <v>10</v>
      </c>
      <c r="S18" s="29">
        <v>4.8</v>
      </c>
      <c r="T18" s="28">
        <v>6</v>
      </c>
      <c r="U18" s="29">
        <v>4.5</v>
      </c>
      <c r="V18" s="4">
        <v>14</v>
      </c>
      <c r="W18" s="12">
        <v>5</v>
      </c>
      <c r="X18" s="4">
        <f t="shared" si="0"/>
        <v>106</v>
      </c>
      <c r="Y18" s="15">
        <f t="shared" si="1"/>
        <v>4.8943396226415086</v>
      </c>
    </row>
    <row r="19" spans="1:25" ht="15.75" customHeight="1" x14ac:dyDescent="0.25">
      <c r="A19" s="25" t="s">
        <v>26</v>
      </c>
      <c r="B19" s="2">
        <v>3</v>
      </c>
      <c r="C19" s="2">
        <v>5</v>
      </c>
      <c r="D19" s="3">
        <v>43</v>
      </c>
      <c r="E19" s="10">
        <v>4.8</v>
      </c>
      <c r="F19" s="22"/>
      <c r="G19" s="23"/>
      <c r="H19" s="3">
        <v>20</v>
      </c>
      <c r="I19" s="10">
        <v>4.9000000000000004</v>
      </c>
      <c r="J19" s="3">
        <v>7</v>
      </c>
      <c r="K19" s="10">
        <v>5</v>
      </c>
      <c r="L19" s="31">
        <v>4</v>
      </c>
      <c r="M19" s="15">
        <v>5</v>
      </c>
      <c r="N19" s="22"/>
      <c r="O19" s="23"/>
      <c r="P19" s="22"/>
      <c r="Q19" s="23"/>
      <c r="R19" s="31">
        <v>10</v>
      </c>
      <c r="S19" s="29">
        <v>4.8</v>
      </c>
      <c r="T19" s="28">
        <v>7</v>
      </c>
      <c r="U19" s="29">
        <v>4.7</v>
      </c>
      <c r="V19" s="4">
        <v>14</v>
      </c>
      <c r="W19" s="12">
        <v>5</v>
      </c>
      <c r="X19" s="4">
        <f t="shared" si="0"/>
        <v>108</v>
      </c>
      <c r="Y19" s="15">
        <f t="shared" si="1"/>
        <v>4.863888888888888</v>
      </c>
    </row>
    <row r="20" spans="1:25" ht="15.75" customHeight="1" x14ac:dyDescent="0.25">
      <c r="A20" s="25" t="s">
        <v>27</v>
      </c>
      <c r="B20" s="2">
        <v>4</v>
      </c>
      <c r="C20" s="2">
        <v>5</v>
      </c>
      <c r="D20" s="3">
        <v>43</v>
      </c>
      <c r="E20" s="10">
        <v>4.8</v>
      </c>
      <c r="F20" s="22"/>
      <c r="G20" s="23"/>
      <c r="H20" s="3">
        <v>20</v>
      </c>
      <c r="I20" s="10">
        <v>4.9000000000000004</v>
      </c>
      <c r="J20" s="3">
        <v>7</v>
      </c>
      <c r="K20" s="10">
        <v>4.9000000000000004</v>
      </c>
      <c r="L20" s="31">
        <v>4</v>
      </c>
      <c r="M20" s="15">
        <v>5</v>
      </c>
      <c r="N20" s="22"/>
      <c r="O20" s="23"/>
      <c r="P20" s="22"/>
      <c r="Q20" s="23"/>
      <c r="R20" s="31">
        <v>10</v>
      </c>
      <c r="S20" s="29">
        <v>4.8</v>
      </c>
      <c r="T20" s="28">
        <v>7</v>
      </c>
      <c r="U20" s="29">
        <v>4.7</v>
      </c>
      <c r="V20" s="4">
        <v>14</v>
      </c>
      <c r="W20" s="12">
        <v>5</v>
      </c>
      <c r="X20" s="4">
        <f t="shared" si="0"/>
        <v>109</v>
      </c>
      <c r="Y20" s="15">
        <f t="shared" si="1"/>
        <v>4.8587155963302742</v>
      </c>
    </row>
    <row r="21" spans="1:25" ht="15.75" customHeight="1" x14ac:dyDescent="0.25">
      <c r="A21" s="25" t="s">
        <v>12</v>
      </c>
      <c r="B21" s="2"/>
      <c r="C21" s="2"/>
      <c r="D21" s="3"/>
      <c r="E21" s="10"/>
      <c r="F21" s="22"/>
      <c r="G21" s="23"/>
      <c r="H21" s="3"/>
      <c r="I21" s="10"/>
      <c r="J21" s="3"/>
      <c r="K21" s="10"/>
      <c r="L21" s="31"/>
      <c r="M21" s="15"/>
      <c r="N21" s="22"/>
      <c r="O21" s="23"/>
      <c r="P21" s="22"/>
      <c r="Q21" s="23"/>
      <c r="R21" s="31"/>
      <c r="S21" s="29"/>
      <c r="T21" s="28"/>
      <c r="U21" s="29"/>
      <c r="V21" s="4"/>
      <c r="W21" s="12"/>
      <c r="X21" s="4"/>
      <c r="Y21" s="15"/>
    </row>
    <row r="22" spans="1:25" ht="15.75" customHeight="1" x14ac:dyDescent="0.25">
      <c r="A22" s="25" t="s">
        <v>13</v>
      </c>
      <c r="B22" s="2"/>
      <c r="C22" s="2"/>
      <c r="D22" s="3"/>
      <c r="E22" s="10"/>
      <c r="F22" s="22"/>
      <c r="G22" s="23"/>
      <c r="H22" s="3"/>
      <c r="I22" s="10"/>
      <c r="J22" s="3"/>
      <c r="K22" s="10"/>
      <c r="L22" s="31"/>
      <c r="M22" s="15"/>
      <c r="N22" s="22"/>
      <c r="O22" s="23"/>
      <c r="P22" s="22"/>
      <c r="Q22" s="23"/>
      <c r="R22" s="31"/>
      <c r="S22" s="29"/>
      <c r="T22" s="28"/>
      <c r="U22" s="29"/>
      <c r="V22" s="4"/>
      <c r="W22" s="12"/>
      <c r="X22" s="4"/>
      <c r="Y22" s="15"/>
    </row>
    <row r="23" spans="1:25" ht="15.75" customHeight="1" x14ac:dyDescent="0.25">
      <c r="A23" s="25" t="s">
        <v>37</v>
      </c>
      <c r="B23" s="2"/>
      <c r="C23" s="2"/>
      <c r="D23" s="3"/>
      <c r="E23" s="10"/>
      <c r="F23" s="22"/>
      <c r="G23" s="23"/>
      <c r="H23" s="3"/>
      <c r="I23" s="10"/>
      <c r="J23" s="3"/>
      <c r="K23" s="10"/>
      <c r="L23" s="31"/>
      <c r="M23" s="15"/>
      <c r="N23" s="22"/>
      <c r="O23" s="23"/>
      <c r="P23" s="22"/>
      <c r="Q23" s="23"/>
      <c r="R23" s="31">
        <v>10</v>
      </c>
      <c r="S23" s="29">
        <v>4.8</v>
      </c>
      <c r="T23" s="28"/>
      <c r="U23" s="29"/>
      <c r="V23" s="4"/>
      <c r="W23" s="12"/>
      <c r="X23" s="4">
        <f t="shared" si="0"/>
        <v>10</v>
      </c>
      <c r="Y23" s="15">
        <f t="shared" si="1"/>
        <v>4.8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22"/>
      <c r="G24" s="23"/>
      <c r="H24" s="3"/>
      <c r="I24" s="10"/>
      <c r="J24" s="3">
        <v>7</v>
      </c>
      <c r="K24" s="10">
        <v>5</v>
      </c>
      <c r="L24" s="31">
        <v>4</v>
      </c>
      <c r="M24" s="15">
        <v>5</v>
      </c>
      <c r="N24" s="22"/>
      <c r="O24" s="23"/>
      <c r="P24" s="22"/>
      <c r="Q24" s="23"/>
      <c r="R24" s="31"/>
      <c r="S24" s="29"/>
      <c r="T24" s="28"/>
      <c r="U24" s="29"/>
      <c r="V24" s="4"/>
      <c r="W24" s="12"/>
      <c r="X24" s="4">
        <f t="shared" si="0"/>
        <v>11</v>
      </c>
      <c r="Y24" s="15">
        <f t="shared" si="1"/>
        <v>5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22"/>
      <c r="G25" s="23"/>
      <c r="H25" s="3">
        <v>20</v>
      </c>
      <c r="I25" s="10">
        <v>4.8</v>
      </c>
      <c r="J25" s="3">
        <v>7</v>
      </c>
      <c r="K25" s="10">
        <v>5</v>
      </c>
      <c r="L25" s="31">
        <v>4</v>
      </c>
      <c r="M25" s="15">
        <v>5</v>
      </c>
      <c r="N25" s="22"/>
      <c r="O25" s="23"/>
      <c r="P25" s="22"/>
      <c r="Q25" s="23"/>
      <c r="R25" s="31"/>
      <c r="S25" s="29"/>
      <c r="T25" s="28">
        <v>7</v>
      </c>
      <c r="U25" s="29">
        <v>4.5999999999999996</v>
      </c>
      <c r="V25" s="4">
        <v>14</v>
      </c>
      <c r="W25" s="12">
        <v>5</v>
      </c>
      <c r="X25" s="4">
        <f t="shared" si="0"/>
        <v>52</v>
      </c>
      <c r="Y25" s="15">
        <f t="shared" si="1"/>
        <v>4.8692307692307688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22"/>
      <c r="G26" s="23"/>
      <c r="H26" s="3"/>
      <c r="I26" s="10"/>
      <c r="J26" s="3"/>
      <c r="K26" s="10"/>
      <c r="L26" s="31"/>
      <c r="M26" s="15"/>
      <c r="N26" s="22"/>
      <c r="O26" s="23"/>
      <c r="P26" s="22"/>
      <c r="Q26" s="23"/>
      <c r="R26" s="31"/>
      <c r="S26" s="29"/>
      <c r="T26" s="28"/>
      <c r="U26" s="29"/>
      <c r="V26" s="4"/>
      <c r="W26" s="12"/>
      <c r="X26" s="4">
        <f t="shared" si="0"/>
        <v>0</v>
      </c>
      <c r="Y26" s="15"/>
    </row>
    <row r="27" spans="1:25" ht="16.5" customHeight="1" x14ac:dyDescent="0.25">
      <c r="A27" s="25" t="s">
        <v>36</v>
      </c>
      <c r="B27" s="2"/>
      <c r="C27" s="2"/>
      <c r="D27" s="3"/>
      <c r="E27" s="10"/>
      <c r="F27" s="22"/>
      <c r="G27" s="23"/>
      <c r="H27" s="3"/>
      <c r="I27" s="10"/>
      <c r="J27" s="3"/>
      <c r="K27" s="10"/>
      <c r="L27" s="31"/>
      <c r="M27" s="15"/>
      <c r="N27" s="22"/>
      <c r="O27" s="23"/>
      <c r="P27" s="22"/>
      <c r="Q27" s="23"/>
      <c r="R27" s="31">
        <v>10</v>
      </c>
      <c r="S27" s="29">
        <v>4.8</v>
      </c>
      <c r="T27" s="28"/>
      <c r="U27" s="29"/>
      <c r="V27" s="4"/>
      <c r="W27" s="12"/>
      <c r="X27" s="4">
        <f t="shared" si="0"/>
        <v>10</v>
      </c>
      <c r="Y27" s="15">
        <f t="shared" si="1"/>
        <v>4.8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22"/>
      <c r="G28" s="23"/>
      <c r="H28" s="3"/>
      <c r="I28" s="10"/>
      <c r="J28" s="3"/>
      <c r="K28" s="10"/>
      <c r="L28" s="31"/>
      <c r="M28" s="15"/>
      <c r="N28" s="22"/>
      <c r="O28" s="23"/>
      <c r="P28" s="22"/>
      <c r="Q28" s="23"/>
      <c r="R28" s="31">
        <v>10</v>
      </c>
      <c r="S28" s="29">
        <v>4.9000000000000004</v>
      </c>
      <c r="T28" s="28"/>
      <c r="U28" s="29"/>
      <c r="V28" s="4"/>
      <c r="W28" s="12"/>
      <c r="X28" s="4">
        <f t="shared" si="0"/>
        <v>10</v>
      </c>
      <c r="Y28" s="15">
        <f t="shared" si="1"/>
        <v>4.9000000000000004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22"/>
      <c r="G29" s="23"/>
      <c r="H29" s="3"/>
      <c r="I29" s="10"/>
      <c r="J29" s="3"/>
      <c r="K29" s="10"/>
      <c r="L29" s="31"/>
      <c r="M29" s="15"/>
      <c r="N29" s="22"/>
      <c r="O29" s="23"/>
      <c r="P29" s="22"/>
      <c r="Q29" s="23"/>
      <c r="R29" s="31">
        <v>10</v>
      </c>
      <c r="S29" s="29">
        <v>4.9000000000000004</v>
      </c>
      <c r="T29" s="28"/>
      <c r="U29" s="29"/>
      <c r="V29" s="4"/>
      <c r="W29" s="12"/>
      <c r="X29" s="4">
        <f t="shared" si="0"/>
        <v>10</v>
      </c>
      <c r="Y29" s="15">
        <f t="shared" si="1"/>
        <v>4.9000000000000004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22"/>
      <c r="G30" s="23"/>
      <c r="H30" s="3"/>
      <c r="I30" s="10"/>
      <c r="J30" s="3"/>
      <c r="K30" s="10"/>
      <c r="L30" s="31"/>
      <c r="M30" s="15"/>
      <c r="N30" s="22"/>
      <c r="O30" s="23"/>
      <c r="P30" s="22"/>
      <c r="Q30" s="23"/>
      <c r="R30" s="31">
        <v>10</v>
      </c>
      <c r="S30" s="29">
        <v>4.8</v>
      </c>
      <c r="T30" s="28"/>
      <c r="U30" s="29"/>
      <c r="V30" s="4"/>
      <c r="W30" s="12"/>
      <c r="X30" s="4">
        <f t="shared" si="0"/>
        <v>10</v>
      </c>
      <c r="Y30" s="15">
        <f t="shared" si="1"/>
        <v>4.8</v>
      </c>
    </row>
    <row r="31" spans="1:25" ht="40.5" customHeight="1" x14ac:dyDescent="0.25">
      <c r="A31" s="19" t="s">
        <v>57</v>
      </c>
      <c r="B31" s="11">
        <v>2</v>
      </c>
      <c r="C31" s="11">
        <v>5</v>
      </c>
      <c r="D31" s="3"/>
      <c r="E31" s="10"/>
      <c r="F31" s="22"/>
      <c r="G31" s="23"/>
      <c r="H31" s="3"/>
      <c r="I31" s="10"/>
      <c r="J31" s="3"/>
      <c r="K31" s="10"/>
      <c r="L31" s="31"/>
      <c r="M31" s="15"/>
      <c r="N31" s="22"/>
      <c r="O31" s="23"/>
      <c r="P31" s="22"/>
      <c r="Q31" s="23"/>
      <c r="R31" s="31"/>
      <c r="S31" s="29"/>
      <c r="T31" s="28"/>
      <c r="U31" s="29"/>
      <c r="V31" s="4"/>
      <c r="W31" s="12"/>
      <c r="X31" s="4">
        <f t="shared" si="0"/>
        <v>2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22"/>
      <c r="G32" s="23"/>
      <c r="H32" s="3"/>
      <c r="I32" s="10"/>
      <c r="J32" s="3"/>
      <c r="K32" s="10"/>
      <c r="L32" s="31"/>
      <c r="M32" s="15"/>
      <c r="N32" s="22"/>
      <c r="O32" s="23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4</v>
      </c>
      <c r="C33" s="15">
        <f>SUM(C5:C32)/14</f>
        <v>4.8285714285714283</v>
      </c>
      <c r="D33" s="18">
        <v>44</v>
      </c>
      <c r="E33" s="15">
        <f>SUM(E5:E32)/12</f>
        <v>4.8916666666666657</v>
      </c>
      <c r="F33" s="24"/>
      <c r="G33" s="23">
        <f>SUM(G5:G32)/9</f>
        <v>0</v>
      </c>
      <c r="H33" s="18">
        <v>20</v>
      </c>
      <c r="I33" s="15">
        <f>SUM(I5:I32)/8</f>
        <v>4.8</v>
      </c>
      <c r="J33" s="18">
        <v>7</v>
      </c>
      <c r="K33" s="15">
        <f>SUM(K5:K32)/9</f>
        <v>4.9444444444444446</v>
      </c>
      <c r="L33" s="18">
        <v>4</v>
      </c>
      <c r="M33" s="15">
        <f>SUM(M5:M32)/9</f>
        <v>4.9555555555555557</v>
      </c>
      <c r="N33" s="24"/>
      <c r="O33" s="23">
        <f>SUM(O5:O32)/10</f>
        <v>0</v>
      </c>
      <c r="P33" s="24"/>
      <c r="Q33" s="23">
        <f>SUM(Q5:Q32)/9</f>
        <v>0</v>
      </c>
      <c r="R33" s="18">
        <v>10</v>
      </c>
      <c r="S33" s="15">
        <f>SUM(S5:S32)/15</f>
        <v>4.8533333333333326</v>
      </c>
      <c r="T33" s="18">
        <v>7</v>
      </c>
      <c r="U33" s="15">
        <f>SUM(U5:U32)/9</f>
        <v>4.7</v>
      </c>
      <c r="V33" s="18">
        <v>14</v>
      </c>
      <c r="W33" s="15">
        <f>SUM(W5:W32)/9</f>
        <v>4.9888888888888889</v>
      </c>
      <c r="X33" s="18">
        <f>SUM(X5:X32)</f>
        <v>1141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4.8785276073619634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phoneticPr fontId="3" type="noConversion"/>
  <conditionalFormatting sqref="Y5:Y7 Y9:Y11 Y13:Y30 Y32">
    <cfRule type="containsErrors" dxfId="56" priority="4">
      <formula>ISERROR(Y5)</formula>
    </cfRule>
  </conditionalFormatting>
  <conditionalFormatting sqref="Y8">
    <cfRule type="containsErrors" dxfId="55" priority="3">
      <formula>ISERROR(Y8)</formula>
    </cfRule>
  </conditionalFormatting>
  <conditionalFormatting sqref="Y12">
    <cfRule type="containsErrors" dxfId="54" priority="2">
      <formula>ISERROR(Y12)</formula>
    </cfRule>
  </conditionalFormatting>
  <conditionalFormatting sqref="Y31">
    <cfRule type="containsErrors" dxfId="53" priority="1">
      <formula>ISERROR(Y31)</formula>
    </cfRule>
  </conditionalFormatting>
  <pageMargins left="0.16" right="0.16" top="0.16" bottom="0.16" header="0.16" footer="0.22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45.88671875" customWidth="1"/>
    <col min="2" max="5" width="5.1093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47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64" t="s">
        <v>24</v>
      </c>
      <c r="G3" s="65"/>
      <c r="H3" s="49" t="s">
        <v>5</v>
      </c>
      <c r="I3" s="50"/>
      <c r="J3" s="49" t="s">
        <v>7</v>
      </c>
      <c r="K3" s="50"/>
      <c r="L3" s="55" t="s">
        <v>8</v>
      </c>
      <c r="M3" s="56"/>
      <c r="N3" s="66" t="s">
        <v>6</v>
      </c>
      <c r="O3" s="67"/>
      <c r="P3" s="59" t="s">
        <v>25</v>
      </c>
      <c r="Q3" s="60"/>
      <c r="R3" s="51" t="s">
        <v>19</v>
      </c>
      <c r="S3" s="52"/>
      <c r="T3" s="64" t="s">
        <v>16</v>
      </c>
      <c r="U3" s="65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20" t="s">
        <v>18</v>
      </c>
      <c r="G4" s="21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39" t="s">
        <v>18</v>
      </c>
      <c r="O4" s="40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0" t="s">
        <v>18</v>
      </c>
      <c r="U4" s="21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x14ac:dyDescent="0.25">
      <c r="A5" s="19" t="s">
        <v>44</v>
      </c>
      <c r="B5" s="2">
        <v>8</v>
      </c>
      <c r="C5" s="37">
        <v>5</v>
      </c>
      <c r="D5" s="3">
        <v>22</v>
      </c>
      <c r="E5" s="10">
        <v>4.5</v>
      </c>
      <c r="F5" s="22"/>
      <c r="G5" s="23"/>
      <c r="H5" s="3">
        <v>2</v>
      </c>
      <c r="I5" s="10">
        <v>4</v>
      </c>
      <c r="J5" s="3">
        <v>2</v>
      </c>
      <c r="K5" s="10">
        <v>5</v>
      </c>
      <c r="L5" s="31">
        <v>2</v>
      </c>
      <c r="M5" s="15">
        <v>5</v>
      </c>
      <c r="N5" s="41">
        <v>3</v>
      </c>
      <c r="O5" s="42">
        <v>4.7</v>
      </c>
      <c r="P5" s="22"/>
      <c r="Q5" s="23"/>
      <c r="R5" s="31">
        <v>8</v>
      </c>
      <c r="S5" s="29">
        <v>4.5999999999999996</v>
      </c>
      <c r="T5" s="44"/>
      <c r="U5" s="45"/>
      <c r="V5" s="4">
        <v>11</v>
      </c>
      <c r="W5" s="12">
        <v>5</v>
      </c>
      <c r="X5" s="4">
        <f t="shared" ref="X5:X31" si="0">B5+D5+F5+H5+J5+L5+N5+P5+R5+T5+V5</f>
        <v>58</v>
      </c>
      <c r="Y5" s="15">
        <f>((B5*C5)+(D5*E5)+(F5*G5)+(H5*I5)+(J5*K5)+(L5*M5)+(N5*O5)+(P5*Q5)+(R5*S5)+(T5*U5)+(V5*W5))/X5</f>
        <v>4.705172413793103</v>
      </c>
    </row>
    <row r="6" spans="1:25" ht="26.4" x14ac:dyDescent="0.25">
      <c r="A6" s="19" t="s">
        <v>28</v>
      </c>
      <c r="B6" s="5"/>
      <c r="C6" s="36"/>
      <c r="D6" s="3">
        <v>21</v>
      </c>
      <c r="E6" s="10">
        <v>4.5</v>
      </c>
      <c r="F6" s="22"/>
      <c r="G6" s="23"/>
      <c r="H6" s="3">
        <v>2</v>
      </c>
      <c r="I6" s="10">
        <v>5</v>
      </c>
      <c r="J6" s="3">
        <v>2</v>
      </c>
      <c r="K6" s="10">
        <v>5</v>
      </c>
      <c r="L6" s="31">
        <v>2</v>
      </c>
      <c r="M6" s="15">
        <v>5</v>
      </c>
      <c r="N6" s="41">
        <v>3</v>
      </c>
      <c r="O6" s="42">
        <v>5</v>
      </c>
      <c r="P6" s="22"/>
      <c r="Q6" s="23"/>
      <c r="R6" s="31">
        <v>8</v>
      </c>
      <c r="S6" s="29">
        <v>4.9000000000000004</v>
      </c>
      <c r="T6" s="44"/>
      <c r="U6" s="45"/>
      <c r="V6" s="4">
        <v>12</v>
      </c>
      <c r="W6" s="12">
        <v>5</v>
      </c>
      <c r="X6" s="4">
        <f t="shared" si="0"/>
        <v>50</v>
      </c>
      <c r="Y6" s="15">
        <f t="shared" ref="Y6:Y31" si="1">((B6*C6)+(D6*E6)+(F6*G6)+(H6*I6)+(J6*K6)+(L6*M6)+(N6*O6)+(P6*Q6)+(R6*S6)+(T6*U6)+(V6*W6))/X6</f>
        <v>4.774</v>
      </c>
    </row>
    <row r="7" spans="1:25" ht="16.5" customHeight="1" x14ac:dyDescent="0.25">
      <c r="A7" s="11" t="s">
        <v>29</v>
      </c>
      <c r="B7" s="2">
        <v>8</v>
      </c>
      <c r="C7" s="37">
        <v>5</v>
      </c>
      <c r="D7" s="3">
        <v>21</v>
      </c>
      <c r="E7" s="10">
        <v>4.7</v>
      </c>
      <c r="F7" s="22"/>
      <c r="G7" s="23"/>
      <c r="H7" s="3"/>
      <c r="I7" s="10"/>
      <c r="J7" s="3"/>
      <c r="K7" s="10"/>
      <c r="L7" s="31"/>
      <c r="M7" s="15"/>
      <c r="N7" s="41"/>
      <c r="O7" s="42"/>
      <c r="P7" s="22"/>
      <c r="Q7" s="23"/>
      <c r="R7" s="31"/>
      <c r="S7" s="29"/>
      <c r="T7" s="44"/>
      <c r="U7" s="45"/>
      <c r="V7" s="4"/>
      <c r="W7" s="12"/>
      <c r="X7" s="4">
        <f t="shared" si="0"/>
        <v>29</v>
      </c>
      <c r="Y7" s="15">
        <f t="shared" si="1"/>
        <v>4.7827586206896546</v>
      </c>
    </row>
    <row r="8" spans="1:25" ht="16.5" customHeight="1" x14ac:dyDescent="0.25">
      <c r="A8" s="11" t="s">
        <v>41</v>
      </c>
      <c r="B8" s="2"/>
      <c r="C8" s="37"/>
      <c r="D8" s="3">
        <v>21</v>
      </c>
      <c r="E8" s="10">
        <v>4.7</v>
      </c>
      <c r="F8" s="22"/>
      <c r="G8" s="23"/>
      <c r="H8" s="3"/>
      <c r="I8" s="10"/>
      <c r="J8" s="3"/>
      <c r="K8" s="10"/>
      <c r="L8" s="31"/>
      <c r="M8" s="15"/>
      <c r="N8" s="41"/>
      <c r="O8" s="42"/>
      <c r="P8" s="22"/>
      <c r="Q8" s="23"/>
      <c r="R8" s="31"/>
      <c r="S8" s="29"/>
      <c r="T8" s="44"/>
      <c r="U8" s="45"/>
      <c r="V8" s="4"/>
      <c r="W8" s="12"/>
      <c r="X8" s="4">
        <f t="shared" si="0"/>
        <v>21</v>
      </c>
      <c r="Y8" s="15">
        <f t="shared" si="1"/>
        <v>4.7</v>
      </c>
    </row>
    <row r="9" spans="1:25" ht="26.4" x14ac:dyDescent="0.25">
      <c r="A9" s="19" t="s">
        <v>30</v>
      </c>
      <c r="B9" s="2">
        <v>8</v>
      </c>
      <c r="C9" s="37">
        <v>4.9000000000000004</v>
      </c>
      <c r="D9" s="3">
        <v>20</v>
      </c>
      <c r="E9" s="10">
        <v>4.4000000000000004</v>
      </c>
      <c r="F9" s="22"/>
      <c r="G9" s="23"/>
      <c r="H9" s="3"/>
      <c r="I9" s="10"/>
      <c r="J9" s="3"/>
      <c r="K9" s="10"/>
      <c r="L9" s="31"/>
      <c r="M9" s="15"/>
      <c r="N9" s="41"/>
      <c r="O9" s="42"/>
      <c r="P9" s="22"/>
      <c r="Q9" s="23"/>
      <c r="R9" s="31">
        <v>7</v>
      </c>
      <c r="S9" s="29">
        <v>4.9000000000000004</v>
      </c>
      <c r="T9" s="44"/>
      <c r="U9" s="45"/>
      <c r="V9" s="4"/>
      <c r="W9" s="12"/>
      <c r="X9" s="4">
        <f t="shared" si="0"/>
        <v>35</v>
      </c>
      <c r="Y9" s="15">
        <f t="shared" si="1"/>
        <v>4.6142857142857139</v>
      </c>
    </row>
    <row r="10" spans="1:25" ht="26.4" x14ac:dyDescent="0.25">
      <c r="A10" s="19" t="s">
        <v>31</v>
      </c>
      <c r="B10" s="2">
        <v>8</v>
      </c>
      <c r="C10" s="37">
        <v>4.9000000000000004</v>
      </c>
      <c r="D10" s="3">
        <v>19</v>
      </c>
      <c r="E10" s="10">
        <v>4.4000000000000004</v>
      </c>
      <c r="F10" s="22"/>
      <c r="G10" s="23"/>
      <c r="H10" s="3"/>
      <c r="I10" s="10"/>
      <c r="J10" s="3"/>
      <c r="K10" s="10"/>
      <c r="L10" s="31"/>
      <c r="M10" s="15"/>
      <c r="N10" s="41"/>
      <c r="O10" s="42"/>
      <c r="P10" s="22"/>
      <c r="Q10" s="23"/>
      <c r="R10" s="31"/>
      <c r="S10" s="29"/>
      <c r="T10" s="44"/>
      <c r="U10" s="45"/>
      <c r="V10" s="4"/>
      <c r="W10" s="12"/>
      <c r="X10" s="4">
        <f t="shared" si="0"/>
        <v>27</v>
      </c>
      <c r="Y10" s="15">
        <f t="shared" si="1"/>
        <v>4.5481481481481483</v>
      </c>
    </row>
    <row r="11" spans="1:25" ht="25.5" customHeight="1" x14ac:dyDescent="0.25">
      <c r="A11" s="30" t="s">
        <v>32</v>
      </c>
      <c r="B11" s="2">
        <v>8</v>
      </c>
      <c r="C11" s="37">
        <v>5</v>
      </c>
      <c r="D11" s="3">
        <v>18</v>
      </c>
      <c r="E11" s="10">
        <v>4.3</v>
      </c>
      <c r="F11" s="22"/>
      <c r="G11" s="23"/>
      <c r="H11" s="3">
        <v>2</v>
      </c>
      <c r="I11" s="10">
        <v>4</v>
      </c>
      <c r="J11" s="3">
        <v>2</v>
      </c>
      <c r="K11" s="10">
        <v>5</v>
      </c>
      <c r="L11" s="31">
        <v>2</v>
      </c>
      <c r="M11" s="15">
        <v>5</v>
      </c>
      <c r="N11" s="41">
        <v>3</v>
      </c>
      <c r="O11" s="42">
        <v>4.7</v>
      </c>
      <c r="P11" s="22"/>
      <c r="Q11" s="23"/>
      <c r="R11" s="31">
        <v>8</v>
      </c>
      <c r="S11" s="29">
        <v>4.5999999999999996</v>
      </c>
      <c r="T11" s="44"/>
      <c r="U11" s="45"/>
      <c r="V11" s="4">
        <v>11</v>
      </c>
      <c r="W11" s="12">
        <v>4.5</v>
      </c>
      <c r="X11" s="4">
        <f t="shared" si="0"/>
        <v>54</v>
      </c>
      <c r="Y11" s="15">
        <f t="shared" si="1"/>
        <v>4.5518518518518514</v>
      </c>
    </row>
    <row r="12" spans="1:25" ht="16.5" customHeight="1" x14ac:dyDescent="0.25">
      <c r="A12" s="30" t="s">
        <v>43</v>
      </c>
      <c r="B12" s="2"/>
      <c r="C12" s="37"/>
      <c r="D12" s="3"/>
      <c r="E12" s="10"/>
      <c r="F12" s="22"/>
      <c r="G12" s="23"/>
      <c r="H12" s="3"/>
      <c r="I12" s="10"/>
      <c r="J12" s="3"/>
      <c r="K12" s="10"/>
      <c r="L12" s="31"/>
      <c r="M12" s="15"/>
      <c r="N12" s="41"/>
      <c r="O12" s="42"/>
      <c r="P12" s="22"/>
      <c r="Q12" s="23"/>
      <c r="R12" s="31"/>
      <c r="S12" s="29"/>
      <c r="T12" s="44"/>
      <c r="U12" s="45"/>
      <c r="V12" s="4">
        <v>11</v>
      </c>
      <c r="W12" s="12">
        <v>5</v>
      </c>
      <c r="X12" s="4">
        <f t="shared" si="0"/>
        <v>11</v>
      </c>
      <c r="Y12" s="15">
        <f t="shared" si="1"/>
        <v>5</v>
      </c>
    </row>
    <row r="13" spans="1:25" ht="16.5" customHeight="1" x14ac:dyDescent="0.25">
      <c r="A13" s="25" t="s">
        <v>33</v>
      </c>
      <c r="B13" s="2">
        <v>8</v>
      </c>
      <c r="C13" s="37">
        <v>4.8</v>
      </c>
      <c r="D13" s="3"/>
      <c r="E13" s="10"/>
      <c r="F13" s="22"/>
      <c r="G13" s="23"/>
      <c r="H13" s="3"/>
      <c r="I13" s="10"/>
      <c r="J13" s="3"/>
      <c r="K13" s="10"/>
      <c r="L13" s="31"/>
      <c r="M13" s="15"/>
      <c r="N13" s="41"/>
      <c r="O13" s="42"/>
      <c r="P13" s="22"/>
      <c r="Q13" s="23"/>
      <c r="R13" s="31"/>
      <c r="S13" s="29"/>
      <c r="T13" s="44"/>
      <c r="U13" s="45"/>
      <c r="V13" s="4"/>
      <c r="W13" s="12"/>
      <c r="X13" s="4">
        <f t="shared" si="0"/>
        <v>8</v>
      </c>
      <c r="Y13" s="15">
        <f t="shared" si="1"/>
        <v>4.8</v>
      </c>
    </row>
    <row r="14" spans="1:25" ht="16.5" customHeight="1" x14ac:dyDescent="0.25">
      <c r="A14" s="25" t="s">
        <v>9</v>
      </c>
      <c r="B14" s="2">
        <v>8</v>
      </c>
      <c r="C14" s="37">
        <v>4.9000000000000004</v>
      </c>
      <c r="D14" s="3"/>
      <c r="E14" s="10"/>
      <c r="F14" s="22"/>
      <c r="G14" s="23"/>
      <c r="H14" s="3"/>
      <c r="I14" s="10"/>
      <c r="J14" s="3"/>
      <c r="K14" s="10"/>
      <c r="L14" s="31"/>
      <c r="M14" s="15"/>
      <c r="N14" s="41"/>
      <c r="O14" s="42"/>
      <c r="P14" s="22"/>
      <c r="Q14" s="23"/>
      <c r="R14" s="31"/>
      <c r="S14" s="29"/>
      <c r="T14" s="44"/>
      <c r="U14" s="45"/>
      <c r="V14" s="4"/>
      <c r="W14" s="12"/>
      <c r="X14" s="4">
        <f t="shared" si="0"/>
        <v>8</v>
      </c>
      <c r="Y14" s="15">
        <f t="shared" si="1"/>
        <v>4.9000000000000004</v>
      </c>
    </row>
    <row r="15" spans="1:25" ht="16.5" customHeight="1" x14ac:dyDescent="0.25">
      <c r="A15" s="25" t="s">
        <v>10</v>
      </c>
      <c r="B15" s="2">
        <v>8</v>
      </c>
      <c r="C15" s="37">
        <v>4.8</v>
      </c>
      <c r="D15" s="3"/>
      <c r="E15" s="10"/>
      <c r="F15" s="22"/>
      <c r="G15" s="23"/>
      <c r="H15" s="3"/>
      <c r="I15" s="10"/>
      <c r="J15" s="3"/>
      <c r="K15" s="10"/>
      <c r="L15" s="31"/>
      <c r="M15" s="15"/>
      <c r="N15" s="41"/>
      <c r="O15" s="42"/>
      <c r="P15" s="22"/>
      <c r="Q15" s="23"/>
      <c r="R15" s="31"/>
      <c r="S15" s="29"/>
      <c r="T15" s="44"/>
      <c r="U15" s="45"/>
      <c r="V15" s="4"/>
      <c r="W15" s="12"/>
      <c r="X15" s="4">
        <f t="shared" si="0"/>
        <v>8</v>
      </c>
      <c r="Y15" s="15">
        <f t="shared" si="1"/>
        <v>4.8</v>
      </c>
    </row>
    <row r="16" spans="1:25" ht="16.5" customHeight="1" x14ac:dyDescent="0.25">
      <c r="A16" s="25" t="s">
        <v>42</v>
      </c>
      <c r="B16" s="2">
        <v>8</v>
      </c>
      <c r="C16" s="37">
        <v>4.9000000000000004</v>
      </c>
      <c r="D16" s="3">
        <v>21</v>
      </c>
      <c r="E16" s="10">
        <v>4.2</v>
      </c>
      <c r="F16" s="22"/>
      <c r="G16" s="23"/>
      <c r="H16" s="3"/>
      <c r="I16" s="10"/>
      <c r="J16" s="3"/>
      <c r="K16" s="10"/>
      <c r="L16" s="31"/>
      <c r="M16" s="15"/>
      <c r="N16" s="41"/>
      <c r="O16" s="42"/>
      <c r="P16" s="22"/>
      <c r="Q16" s="23"/>
      <c r="R16" s="31">
        <v>8</v>
      </c>
      <c r="S16" s="29">
        <v>4.9000000000000004</v>
      </c>
      <c r="T16" s="44"/>
      <c r="U16" s="45"/>
      <c r="V16" s="4"/>
      <c r="W16" s="12"/>
      <c r="X16" s="4">
        <f t="shared" si="0"/>
        <v>37</v>
      </c>
      <c r="Y16" s="15">
        <f t="shared" si="1"/>
        <v>4.5027027027027033</v>
      </c>
    </row>
    <row r="17" spans="1:25" ht="16.5" customHeight="1" x14ac:dyDescent="0.25">
      <c r="A17" s="25" t="s">
        <v>20</v>
      </c>
      <c r="B17" s="2">
        <v>8</v>
      </c>
      <c r="C17" s="37">
        <v>5</v>
      </c>
      <c r="D17" s="3">
        <v>20</v>
      </c>
      <c r="E17" s="10">
        <v>4.5999999999999996</v>
      </c>
      <c r="F17" s="22"/>
      <c r="G17" s="23"/>
      <c r="H17" s="3">
        <v>2</v>
      </c>
      <c r="I17" s="10">
        <v>5</v>
      </c>
      <c r="J17" s="3">
        <v>2</v>
      </c>
      <c r="K17" s="10">
        <v>5</v>
      </c>
      <c r="L17" s="31">
        <v>2</v>
      </c>
      <c r="M17" s="15">
        <v>5</v>
      </c>
      <c r="N17" s="41">
        <v>3</v>
      </c>
      <c r="O17" s="42">
        <v>5</v>
      </c>
      <c r="P17" s="22"/>
      <c r="Q17" s="23"/>
      <c r="R17" s="31">
        <v>8</v>
      </c>
      <c r="S17" s="29">
        <v>4.9000000000000004</v>
      </c>
      <c r="T17" s="44"/>
      <c r="U17" s="45"/>
      <c r="V17" s="4">
        <v>12</v>
      </c>
      <c r="W17" s="12">
        <v>5</v>
      </c>
      <c r="X17" s="4">
        <f t="shared" si="0"/>
        <v>57</v>
      </c>
      <c r="Y17" s="15">
        <f t="shared" si="1"/>
        <v>4.8456140350877188</v>
      </c>
    </row>
    <row r="18" spans="1:25" ht="16.5" customHeight="1" x14ac:dyDescent="0.25">
      <c r="A18" s="25" t="s">
        <v>34</v>
      </c>
      <c r="B18" s="2">
        <v>8</v>
      </c>
      <c r="C18" s="37">
        <v>4.9000000000000004</v>
      </c>
      <c r="D18" s="3">
        <v>19</v>
      </c>
      <c r="E18" s="10">
        <v>4.8</v>
      </c>
      <c r="F18" s="22"/>
      <c r="G18" s="23"/>
      <c r="H18" s="3">
        <v>2</v>
      </c>
      <c r="I18" s="10">
        <v>5</v>
      </c>
      <c r="J18" s="3">
        <v>2</v>
      </c>
      <c r="K18" s="10">
        <v>5</v>
      </c>
      <c r="L18" s="31">
        <v>2</v>
      </c>
      <c r="M18" s="15">
        <v>5</v>
      </c>
      <c r="N18" s="41">
        <v>2</v>
      </c>
      <c r="O18" s="42">
        <v>5</v>
      </c>
      <c r="P18" s="22"/>
      <c r="Q18" s="23"/>
      <c r="R18" s="31">
        <v>8</v>
      </c>
      <c r="S18" s="29">
        <v>4.9000000000000004</v>
      </c>
      <c r="T18" s="44"/>
      <c r="U18" s="45"/>
      <c r="V18" s="4">
        <v>12</v>
      </c>
      <c r="W18" s="12">
        <v>4.9000000000000004</v>
      </c>
      <c r="X18" s="4">
        <f t="shared" si="0"/>
        <v>55</v>
      </c>
      <c r="Y18" s="15">
        <f t="shared" si="1"/>
        <v>4.8800000000000008</v>
      </c>
    </row>
    <row r="19" spans="1:25" ht="16.5" customHeight="1" x14ac:dyDescent="0.25">
      <c r="A19" s="25" t="s">
        <v>26</v>
      </c>
      <c r="B19" s="2">
        <v>8</v>
      </c>
      <c r="C19" s="37">
        <v>5</v>
      </c>
      <c r="D19" s="3">
        <v>22</v>
      </c>
      <c r="E19" s="10">
        <v>4.3</v>
      </c>
      <c r="F19" s="22"/>
      <c r="G19" s="23"/>
      <c r="H19" s="3">
        <v>2</v>
      </c>
      <c r="I19" s="10">
        <v>5</v>
      </c>
      <c r="J19" s="3">
        <v>2</v>
      </c>
      <c r="K19" s="10">
        <v>5</v>
      </c>
      <c r="L19" s="31">
        <v>2</v>
      </c>
      <c r="M19" s="15">
        <v>5</v>
      </c>
      <c r="N19" s="41">
        <v>2</v>
      </c>
      <c r="O19" s="42">
        <v>5</v>
      </c>
      <c r="P19" s="22"/>
      <c r="Q19" s="23"/>
      <c r="R19" s="31">
        <v>8</v>
      </c>
      <c r="S19" s="29">
        <v>4.9000000000000004</v>
      </c>
      <c r="T19" s="44"/>
      <c r="U19" s="45"/>
      <c r="V19" s="4">
        <v>12</v>
      </c>
      <c r="W19" s="12">
        <v>5</v>
      </c>
      <c r="X19" s="4">
        <f t="shared" si="0"/>
        <v>58</v>
      </c>
      <c r="Y19" s="15">
        <f t="shared" si="1"/>
        <v>4.7206896551724142</v>
      </c>
    </row>
    <row r="20" spans="1:25" ht="16.5" customHeight="1" x14ac:dyDescent="0.25">
      <c r="A20" s="25" t="s">
        <v>27</v>
      </c>
      <c r="B20" s="2">
        <v>8</v>
      </c>
      <c r="C20" s="37">
        <v>5</v>
      </c>
      <c r="D20" s="3">
        <v>21</v>
      </c>
      <c r="E20" s="10">
        <v>4.0999999999999996</v>
      </c>
      <c r="F20" s="22"/>
      <c r="G20" s="23"/>
      <c r="H20" s="3">
        <v>2</v>
      </c>
      <c r="I20" s="10">
        <v>5</v>
      </c>
      <c r="J20" s="3">
        <v>2</v>
      </c>
      <c r="K20" s="10">
        <v>5</v>
      </c>
      <c r="L20" s="31">
        <v>2</v>
      </c>
      <c r="M20" s="15">
        <v>5</v>
      </c>
      <c r="N20" s="41">
        <v>2</v>
      </c>
      <c r="O20" s="42">
        <v>4.5</v>
      </c>
      <c r="P20" s="22"/>
      <c r="Q20" s="23"/>
      <c r="R20" s="31">
        <v>8</v>
      </c>
      <c r="S20" s="29">
        <v>4.9000000000000004</v>
      </c>
      <c r="T20" s="44"/>
      <c r="U20" s="45"/>
      <c r="V20" s="4">
        <v>12</v>
      </c>
      <c r="W20" s="12">
        <v>4.9000000000000004</v>
      </c>
      <c r="X20" s="4">
        <f t="shared" si="0"/>
        <v>57</v>
      </c>
      <c r="Y20" s="15">
        <f t="shared" si="1"/>
        <v>4.6157894736842113</v>
      </c>
    </row>
    <row r="21" spans="1:25" ht="16.5" customHeight="1" x14ac:dyDescent="0.25">
      <c r="A21" s="25" t="s">
        <v>12</v>
      </c>
      <c r="B21" s="2"/>
      <c r="C21" s="37"/>
      <c r="D21" s="3"/>
      <c r="E21" s="10"/>
      <c r="F21" s="22"/>
      <c r="G21" s="23"/>
      <c r="H21" s="3"/>
      <c r="I21" s="10"/>
      <c r="J21" s="3"/>
      <c r="K21" s="10"/>
      <c r="L21" s="31"/>
      <c r="M21" s="15"/>
      <c r="N21" s="41">
        <v>3</v>
      </c>
      <c r="O21" s="42">
        <v>4.7</v>
      </c>
      <c r="P21" s="22"/>
      <c r="Q21" s="23"/>
      <c r="R21" s="31"/>
      <c r="S21" s="29"/>
      <c r="T21" s="44"/>
      <c r="U21" s="45"/>
      <c r="V21" s="4"/>
      <c r="W21" s="12"/>
      <c r="X21" s="4">
        <f t="shared" ref="X21:X22" si="2">B21+D21+F21+H21+J21+L21+N21+P21+R21+T21+V21</f>
        <v>3</v>
      </c>
      <c r="Y21" s="15">
        <f t="shared" ref="Y21:Y22" si="3">((B21*C21)+(D21*E21)+(F21*G21)+(H21*I21)+(J21*K21)+(L21*M21)+(N21*O21)+(P21*Q21)+(R21*S21)+(T21*U21)+(V21*W21))/X21</f>
        <v>4.7</v>
      </c>
    </row>
    <row r="22" spans="1:25" ht="16.5" customHeight="1" x14ac:dyDescent="0.25">
      <c r="A22" s="25" t="s">
        <v>13</v>
      </c>
      <c r="B22" s="2"/>
      <c r="C22" s="37"/>
      <c r="D22" s="3"/>
      <c r="E22" s="10"/>
      <c r="F22" s="22"/>
      <c r="G22" s="23"/>
      <c r="H22" s="3"/>
      <c r="I22" s="10"/>
      <c r="J22" s="3"/>
      <c r="K22" s="10"/>
      <c r="L22" s="31"/>
      <c r="M22" s="15"/>
      <c r="N22" s="41">
        <v>3</v>
      </c>
      <c r="O22" s="42">
        <v>4.3</v>
      </c>
      <c r="P22" s="22"/>
      <c r="Q22" s="23"/>
      <c r="R22" s="31"/>
      <c r="S22" s="29"/>
      <c r="T22" s="44"/>
      <c r="U22" s="45"/>
      <c r="V22" s="4"/>
      <c r="W22" s="12"/>
      <c r="X22" s="4">
        <f t="shared" si="2"/>
        <v>3</v>
      </c>
      <c r="Y22" s="15">
        <f t="shared" si="3"/>
        <v>4.3</v>
      </c>
    </row>
    <row r="23" spans="1:25" ht="16.5" customHeight="1" x14ac:dyDescent="0.25">
      <c r="A23" s="25" t="s">
        <v>37</v>
      </c>
      <c r="B23" s="2"/>
      <c r="C23" s="37"/>
      <c r="D23" s="3"/>
      <c r="E23" s="10"/>
      <c r="F23" s="22"/>
      <c r="G23" s="23"/>
      <c r="H23" s="3"/>
      <c r="I23" s="10"/>
      <c r="J23" s="3"/>
      <c r="K23" s="10"/>
      <c r="L23" s="31"/>
      <c r="M23" s="15"/>
      <c r="N23" s="41">
        <v>3</v>
      </c>
      <c r="O23" s="42">
        <v>5</v>
      </c>
      <c r="P23" s="22"/>
      <c r="Q23" s="23"/>
      <c r="R23" s="31">
        <v>8</v>
      </c>
      <c r="S23" s="29">
        <v>4.9000000000000004</v>
      </c>
      <c r="T23" s="44"/>
      <c r="U23" s="45"/>
      <c r="V23" s="4"/>
      <c r="W23" s="12"/>
      <c r="X23" s="4">
        <f t="shared" si="0"/>
        <v>11</v>
      </c>
      <c r="Y23" s="15">
        <f t="shared" si="1"/>
        <v>4.9272727272727277</v>
      </c>
    </row>
    <row r="24" spans="1:25" ht="16.5" customHeight="1" x14ac:dyDescent="0.25">
      <c r="A24" s="25" t="s">
        <v>35</v>
      </c>
      <c r="B24" s="2"/>
      <c r="C24" s="37"/>
      <c r="D24" s="3"/>
      <c r="E24" s="10"/>
      <c r="F24" s="22"/>
      <c r="G24" s="23"/>
      <c r="H24" s="3"/>
      <c r="I24" s="10"/>
      <c r="J24" s="3">
        <v>2</v>
      </c>
      <c r="K24" s="10">
        <v>5</v>
      </c>
      <c r="L24" s="31">
        <v>2</v>
      </c>
      <c r="M24" s="15">
        <v>5</v>
      </c>
      <c r="N24" s="41"/>
      <c r="O24" s="42"/>
      <c r="P24" s="22"/>
      <c r="Q24" s="23"/>
      <c r="R24" s="31"/>
      <c r="S24" s="29"/>
      <c r="T24" s="44"/>
      <c r="U24" s="45"/>
      <c r="V24" s="4"/>
      <c r="W24" s="12"/>
      <c r="X24" s="4">
        <f t="shared" si="0"/>
        <v>4</v>
      </c>
      <c r="Y24" s="15">
        <f t="shared" si="1"/>
        <v>5</v>
      </c>
    </row>
    <row r="25" spans="1:25" ht="16.5" customHeight="1" x14ac:dyDescent="0.25">
      <c r="A25" s="25" t="s">
        <v>11</v>
      </c>
      <c r="B25" s="2"/>
      <c r="C25" s="37"/>
      <c r="D25" s="3"/>
      <c r="E25" s="10"/>
      <c r="F25" s="22"/>
      <c r="G25" s="23"/>
      <c r="H25" s="3">
        <v>2</v>
      </c>
      <c r="I25" s="10">
        <v>4.5</v>
      </c>
      <c r="J25" s="3">
        <v>2</v>
      </c>
      <c r="K25" s="10">
        <v>5</v>
      </c>
      <c r="L25" s="31">
        <v>2</v>
      </c>
      <c r="M25" s="15">
        <v>5</v>
      </c>
      <c r="N25" s="41"/>
      <c r="O25" s="42"/>
      <c r="P25" s="22"/>
      <c r="Q25" s="23"/>
      <c r="R25" s="31"/>
      <c r="S25" s="29"/>
      <c r="T25" s="44"/>
      <c r="U25" s="45"/>
      <c r="V25" s="4">
        <v>12</v>
      </c>
      <c r="W25" s="12">
        <v>4.8</v>
      </c>
      <c r="X25" s="4">
        <f t="shared" si="0"/>
        <v>18</v>
      </c>
      <c r="Y25" s="15">
        <f t="shared" si="1"/>
        <v>4.8111111111111109</v>
      </c>
    </row>
    <row r="26" spans="1:25" ht="16.5" customHeight="1" x14ac:dyDescent="0.25">
      <c r="A26" s="25" t="s">
        <v>23</v>
      </c>
      <c r="B26" s="2"/>
      <c r="C26" s="37"/>
      <c r="D26" s="3"/>
      <c r="E26" s="10"/>
      <c r="F26" s="22"/>
      <c r="G26" s="23"/>
      <c r="H26" s="3"/>
      <c r="I26" s="10"/>
      <c r="J26" s="3"/>
      <c r="K26" s="10"/>
      <c r="L26" s="31"/>
      <c r="M26" s="15"/>
      <c r="N26" s="41"/>
      <c r="O26" s="42"/>
      <c r="P26" s="22"/>
      <c r="Q26" s="23"/>
      <c r="R26" s="31">
        <v>8</v>
      </c>
      <c r="S26" s="29">
        <v>4.9000000000000004</v>
      </c>
      <c r="T26" s="44"/>
      <c r="U26" s="45"/>
      <c r="V26" s="4"/>
      <c r="W26" s="12"/>
      <c r="X26" s="4">
        <f t="shared" si="0"/>
        <v>8</v>
      </c>
      <c r="Y26" s="15">
        <f t="shared" si="1"/>
        <v>4.9000000000000004</v>
      </c>
    </row>
    <row r="27" spans="1:25" ht="16.5" customHeight="1" x14ac:dyDescent="0.25">
      <c r="A27" s="25" t="s">
        <v>36</v>
      </c>
      <c r="B27" s="2"/>
      <c r="C27" s="37"/>
      <c r="D27" s="3"/>
      <c r="E27" s="10"/>
      <c r="F27" s="22"/>
      <c r="G27" s="23"/>
      <c r="H27" s="3"/>
      <c r="I27" s="10"/>
      <c r="J27" s="3"/>
      <c r="K27" s="10"/>
      <c r="L27" s="31"/>
      <c r="M27" s="15"/>
      <c r="N27" s="41"/>
      <c r="O27" s="42"/>
      <c r="P27" s="22"/>
      <c r="Q27" s="23"/>
      <c r="R27" s="31">
        <v>8</v>
      </c>
      <c r="S27" s="29">
        <v>4.9000000000000004</v>
      </c>
      <c r="T27" s="44"/>
      <c r="U27" s="45"/>
      <c r="V27" s="4"/>
      <c r="W27" s="12"/>
      <c r="X27" s="4">
        <f t="shared" si="0"/>
        <v>8</v>
      </c>
      <c r="Y27" s="15">
        <f t="shared" si="1"/>
        <v>4.9000000000000004</v>
      </c>
    </row>
    <row r="28" spans="1:25" ht="16.5" customHeight="1" x14ac:dyDescent="0.25">
      <c r="A28" s="25" t="s">
        <v>21</v>
      </c>
      <c r="B28" s="2"/>
      <c r="C28" s="37"/>
      <c r="D28" s="3"/>
      <c r="E28" s="10"/>
      <c r="F28" s="22"/>
      <c r="G28" s="23"/>
      <c r="H28" s="3"/>
      <c r="I28" s="10"/>
      <c r="J28" s="3"/>
      <c r="K28" s="10"/>
      <c r="L28" s="31"/>
      <c r="M28" s="15"/>
      <c r="N28" s="41"/>
      <c r="O28" s="42"/>
      <c r="P28" s="22"/>
      <c r="Q28" s="23"/>
      <c r="R28" s="31">
        <v>8</v>
      </c>
      <c r="S28" s="29">
        <v>4.5</v>
      </c>
      <c r="T28" s="44"/>
      <c r="U28" s="45"/>
      <c r="V28" s="4"/>
      <c r="W28" s="12"/>
      <c r="X28" s="4">
        <f t="shared" si="0"/>
        <v>8</v>
      </c>
      <c r="Y28" s="15">
        <f t="shared" si="1"/>
        <v>4.5</v>
      </c>
    </row>
    <row r="29" spans="1:25" ht="16.5" customHeight="1" x14ac:dyDescent="0.25">
      <c r="A29" s="11" t="s">
        <v>22</v>
      </c>
      <c r="B29" s="2"/>
      <c r="C29" s="37"/>
      <c r="D29" s="3"/>
      <c r="E29" s="10"/>
      <c r="F29" s="22"/>
      <c r="G29" s="23"/>
      <c r="H29" s="3"/>
      <c r="I29" s="10"/>
      <c r="J29" s="3"/>
      <c r="K29" s="10"/>
      <c r="L29" s="31"/>
      <c r="M29" s="15"/>
      <c r="N29" s="41"/>
      <c r="O29" s="42"/>
      <c r="P29" s="22"/>
      <c r="Q29" s="23"/>
      <c r="R29" s="31">
        <v>8</v>
      </c>
      <c r="S29" s="29">
        <v>4.5</v>
      </c>
      <c r="T29" s="44"/>
      <c r="U29" s="45"/>
      <c r="V29" s="4"/>
      <c r="W29" s="12"/>
      <c r="X29" s="4">
        <f t="shared" si="0"/>
        <v>8</v>
      </c>
      <c r="Y29" s="15">
        <f t="shared" si="1"/>
        <v>4.5</v>
      </c>
    </row>
    <row r="30" spans="1:25" ht="16.5" customHeight="1" x14ac:dyDescent="0.25">
      <c r="A30" s="11" t="s">
        <v>40</v>
      </c>
      <c r="B30" s="2"/>
      <c r="C30" s="37"/>
      <c r="D30" s="3"/>
      <c r="E30" s="10"/>
      <c r="F30" s="22"/>
      <c r="G30" s="23"/>
      <c r="H30" s="3"/>
      <c r="I30" s="10"/>
      <c r="J30" s="3"/>
      <c r="K30" s="10"/>
      <c r="L30" s="31"/>
      <c r="M30" s="15"/>
      <c r="N30" s="41"/>
      <c r="O30" s="42"/>
      <c r="P30" s="22"/>
      <c r="Q30" s="23"/>
      <c r="R30" s="31">
        <v>8</v>
      </c>
      <c r="S30" s="29">
        <v>4.9000000000000004</v>
      </c>
      <c r="T30" s="44"/>
      <c r="U30" s="45"/>
      <c r="V30" s="4"/>
      <c r="W30" s="12"/>
      <c r="X30" s="4">
        <f t="shared" si="0"/>
        <v>8</v>
      </c>
      <c r="Y30" s="15">
        <f t="shared" si="1"/>
        <v>4.9000000000000004</v>
      </c>
    </row>
    <row r="31" spans="1:25" ht="26.4" x14ac:dyDescent="0.25">
      <c r="A31" s="19" t="s">
        <v>63</v>
      </c>
      <c r="B31" s="11">
        <v>8</v>
      </c>
      <c r="C31" s="38">
        <v>5</v>
      </c>
      <c r="D31" s="3"/>
      <c r="E31" s="10"/>
      <c r="F31" s="22"/>
      <c r="G31" s="23"/>
      <c r="H31" s="3"/>
      <c r="I31" s="10"/>
      <c r="J31" s="3"/>
      <c r="K31" s="10"/>
      <c r="L31" s="31"/>
      <c r="M31" s="15"/>
      <c r="N31" s="41"/>
      <c r="O31" s="42"/>
      <c r="P31" s="22"/>
      <c r="Q31" s="23"/>
      <c r="R31" s="31"/>
      <c r="S31" s="29"/>
      <c r="T31" s="44"/>
      <c r="U31" s="45"/>
      <c r="V31" s="4"/>
      <c r="W31" s="12"/>
      <c r="X31" s="4">
        <f t="shared" si="0"/>
        <v>8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37"/>
      <c r="D32" s="3"/>
      <c r="E32" s="10"/>
      <c r="F32" s="22"/>
      <c r="G32" s="23"/>
      <c r="H32" s="3"/>
      <c r="I32" s="10"/>
      <c r="J32" s="3"/>
      <c r="K32" s="10"/>
      <c r="L32" s="31"/>
      <c r="M32" s="15"/>
      <c r="N32" s="41"/>
      <c r="O32" s="42"/>
      <c r="P32" s="22"/>
      <c r="Q32" s="23"/>
      <c r="R32" s="31"/>
      <c r="S32" s="29"/>
      <c r="T32" s="44"/>
      <c r="U32" s="45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8</v>
      </c>
      <c r="C33" s="15">
        <f>SUM(C5:C32)/14</f>
        <v>4.9357142857142851</v>
      </c>
      <c r="D33" s="18">
        <v>22</v>
      </c>
      <c r="E33" s="15">
        <f>SUM(E5:E32)/12</f>
        <v>4.458333333333333</v>
      </c>
      <c r="F33" s="24"/>
      <c r="G33" s="23">
        <f>SUM(G5:G32)/9</f>
        <v>0</v>
      </c>
      <c r="H33" s="18">
        <v>2</v>
      </c>
      <c r="I33" s="15">
        <f>SUM(I5:I32)/8</f>
        <v>4.6875</v>
      </c>
      <c r="J33" s="18">
        <v>2</v>
      </c>
      <c r="K33" s="15">
        <f>SUM(K5:K32)/9</f>
        <v>5</v>
      </c>
      <c r="L33" s="18">
        <v>2</v>
      </c>
      <c r="M33" s="15">
        <f>SUM(M5:M32)/9</f>
        <v>5</v>
      </c>
      <c r="N33" s="43">
        <v>3</v>
      </c>
      <c r="O33" s="42">
        <f>SUM(O5:O32)/10</f>
        <v>4.79</v>
      </c>
      <c r="P33" s="24"/>
      <c r="Q33" s="23">
        <f>SUM(Q5:Q32)/9</f>
        <v>0</v>
      </c>
      <c r="R33" s="18">
        <v>8</v>
      </c>
      <c r="S33" s="15">
        <f>SUM(S5:S32)/15</f>
        <v>4.8066666666666666</v>
      </c>
      <c r="T33" s="24"/>
      <c r="U33" s="23">
        <f>SUM(U5:U32)/9</f>
        <v>0</v>
      </c>
      <c r="V33" s="18">
        <v>12</v>
      </c>
      <c r="W33" s="15">
        <f>SUM(W5:W32)/9</f>
        <v>4.8999999999999995</v>
      </c>
      <c r="X33" s="18">
        <f>SUM(X5:X32)</f>
        <v>660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4.7206060606060598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20 Y32 Y23:Y30">
    <cfRule type="containsErrors" dxfId="13" priority="5">
      <formula>ISERROR(Y5)</formula>
    </cfRule>
  </conditionalFormatting>
  <conditionalFormatting sqref="Y8">
    <cfRule type="containsErrors" dxfId="12" priority="4">
      <formula>ISERROR(Y8)</formula>
    </cfRule>
  </conditionalFormatting>
  <conditionalFormatting sqref="Y12">
    <cfRule type="containsErrors" dxfId="11" priority="3">
      <formula>ISERROR(Y12)</formula>
    </cfRule>
  </conditionalFormatting>
  <conditionalFormatting sqref="Y31">
    <cfRule type="containsErrors" dxfId="10" priority="2">
      <formula>ISERROR(Y31)</formula>
    </cfRule>
  </conditionalFormatting>
  <conditionalFormatting sqref="Y21:Y22">
    <cfRule type="containsErrors" dxfId="9" priority="1">
      <formula>ISERROR(Y21)</formula>
    </cfRule>
  </conditionalFormatting>
  <pageMargins left="0.21" right="0.21" top="0.21" bottom="0.21" header="0.21" footer="0.21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3.2" x14ac:dyDescent="0.25"/>
  <cols>
    <col min="1" max="1" width="45.33203125" customWidth="1"/>
    <col min="2" max="2" width="4.88671875" customWidth="1"/>
    <col min="3" max="5" width="5.5546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46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8</v>
      </c>
      <c r="K3" s="50"/>
      <c r="L3" s="55" t="s">
        <v>7</v>
      </c>
      <c r="M3" s="56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20</v>
      </c>
      <c r="E5" s="10">
        <v>4.9000000000000004</v>
      </c>
      <c r="F5" s="3">
        <v>8</v>
      </c>
      <c r="G5" s="10">
        <v>5</v>
      </c>
      <c r="H5" s="3">
        <v>5</v>
      </c>
      <c r="I5" s="10">
        <v>5</v>
      </c>
      <c r="J5" s="3">
        <v>2</v>
      </c>
      <c r="K5" s="10">
        <v>5</v>
      </c>
      <c r="L5" s="31">
        <v>1</v>
      </c>
      <c r="M5" s="15">
        <v>5</v>
      </c>
      <c r="N5" s="31">
        <v>1</v>
      </c>
      <c r="O5" s="15">
        <v>5</v>
      </c>
      <c r="P5" s="22"/>
      <c r="Q5" s="23"/>
      <c r="R5" s="31">
        <v>4</v>
      </c>
      <c r="S5" s="29">
        <v>4.3</v>
      </c>
      <c r="T5" s="28">
        <v>4</v>
      </c>
      <c r="U5" s="29">
        <v>5</v>
      </c>
      <c r="V5" s="4">
        <v>4</v>
      </c>
      <c r="W5" s="12">
        <v>5</v>
      </c>
      <c r="X5" s="4">
        <f t="shared" ref="X5:X31" si="0">B5+D5+F5+H5+J5+L5+N5+P5+R5+T5+V5</f>
        <v>49</v>
      </c>
      <c r="Y5" s="15">
        <f>((B5*C5)+(D5*E5)+(F5*G5)+(H5*I5)+(J5*K5)+(L5*M5)+(N5*O5)+(P5*Q5)+(R5*S5)+(T5*U5)+(V5*W5))/X5</f>
        <v>4.9020408163265303</v>
      </c>
    </row>
    <row r="6" spans="1:25" ht="26.4" x14ac:dyDescent="0.25">
      <c r="A6" s="19" t="s">
        <v>28</v>
      </c>
      <c r="B6" s="5">
        <v>3</v>
      </c>
      <c r="C6" s="5">
        <v>5</v>
      </c>
      <c r="D6" s="3">
        <v>20</v>
      </c>
      <c r="E6" s="10">
        <v>4.5999999999999996</v>
      </c>
      <c r="F6" s="3">
        <v>8</v>
      </c>
      <c r="G6" s="10">
        <v>5</v>
      </c>
      <c r="H6" s="3">
        <v>5</v>
      </c>
      <c r="I6" s="10">
        <v>5</v>
      </c>
      <c r="J6" s="3">
        <v>2</v>
      </c>
      <c r="K6" s="10">
        <v>5</v>
      </c>
      <c r="L6" s="31">
        <v>1</v>
      </c>
      <c r="M6" s="15">
        <v>5</v>
      </c>
      <c r="N6" s="31">
        <v>1</v>
      </c>
      <c r="O6" s="15">
        <v>5</v>
      </c>
      <c r="P6" s="22"/>
      <c r="Q6" s="23"/>
      <c r="R6" s="31">
        <v>4</v>
      </c>
      <c r="S6" s="29">
        <v>4.5</v>
      </c>
      <c r="T6" s="28">
        <v>4</v>
      </c>
      <c r="U6" s="29">
        <v>5</v>
      </c>
      <c r="V6" s="4">
        <v>4</v>
      </c>
      <c r="W6" s="12">
        <v>5</v>
      </c>
      <c r="X6" s="4">
        <f t="shared" si="0"/>
        <v>52</v>
      </c>
      <c r="Y6" s="15">
        <f t="shared" ref="Y6:Y31" si="1">((B6*C6)+(D6*E6)+(F6*G6)+(H6*I6)+(J6*K6)+(L6*M6)+(N6*O6)+(P6*Q6)+(R6*S6)+(T6*U6)+(V6*W6))/X6</f>
        <v>4.8076923076923075</v>
      </c>
    </row>
    <row r="7" spans="1:25" ht="16.5" customHeight="1" x14ac:dyDescent="0.25">
      <c r="A7" s="11" t="s">
        <v>29</v>
      </c>
      <c r="B7" s="2">
        <v>3</v>
      </c>
      <c r="C7" s="2">
        <v>4.7</v>
      </c>
      <c r="D7" s="3">
        <v>19</v>
      </c>
      <c r="E7" s="10">
        <v>4.7</v>
      </c>
      <c r="F7" s="3"/>
      <c r="G7" s="10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22</v>
      </c>
      <c r="Y7" s="15">
        <f t="shared" si="1"/>
        <v>4.7</v>
      </c>
    </row>
    <row r="8" spans="1:25" ht="16.5" customHeight="1" x14ac:dyDescent="0.25">
      <c r="A8" s="11" t="s">
        <v>41</v>
      </c>
      <c r="B8" s="2"/>
      <c r="C8" s="2"/>
      <c r="D8" s="3">
        <v>20</v>
      </c>
      <c r="E8" s="10">
        <v>4.7</v>
      </c>
      <c r="F8" s="3"/>
      <c r="G8" s="10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20</v>
      </c>
      <c r="Y8" s="15">
        <f t="shared" si="1"/>
        <v>4.7</v>
      </c>
    </row>
    <row r="9" spans="1:25" ht="25.5" customHeight="1" x14ac:dyDescent="0.25">
      <c r="A9" s="19" t="s">
        <v>30</v>
      </c>
      <c r="B9" s="2">
        <v>3</v>
      </c>
      <c r="C9" s="2">
        <v>5</v>
      </c>
      <c r="D9" s="3">
        <v>18</v>
      </c>
      <c r="E9" s="10">
        <v>4.4000000000000004</v>
      </c>
      <c r="F9" s="3"/>
      <c r="G9" s="10"/>
      <c r="H9" s="3"/>
      <c r="I9" s="10"/>
      <c r="J9" s="3"/>
      <c r="K9" s="10"/>
      <c r="L9" s="31"/>
      <c r="M9" s="15"/>
      <c r="N9" s="31"/>
      <c r="O9" s="15"/>
      <c r="P9" s="22"/>
      <c r="Q9" s="23"/>
      <c r="R9" s="31">
        <v>4</v>
      </c>
      <c r="S9" s="29">
        <v>4.3</v>
      </c>
      <c r="T9" s="28"/>
      <c r="U9" s="29"/>
      <c r="V9" s="4"/>
      <c r="W9" s="12"/>
      <c r="X9" s="4">
        <f t="shared" si="0"/>
        <v>25</v>
      </c>
      <c r="Y9" s="15">
        <f t="shared" si="1"/>
        <v>4.4560000000000004</v>
      </c>
    </row>
    <row r="10" spans="1:25" ht="25.5" customHeight="1" x14ac:dyDescent="0.25">
      <c r="A10" s="19" t="s">
        <v>31</v>
      </c>
      <c r="B10" s="2">
        <v>2</v>
      </c>
      <c r="C10" s="2">
        <v>5</v>
      </c>
      <c r="D10" s="3">
        <v>16</v>
      </c>
      <c r="E10" s="10">
        <v>4.3</v>
      </c>
      <c r="F10" s="3"/>
      <c r="G10" s="10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18</v>
      </c>
      <c r="Y10" s="15">
        <f t="shared" si="1"/>
        <v>4.3777777777777773</v>
      </c>
    </row>
    <row r="11" spans="1:25" ht="25.5" customHeight="1" x14ac:dyDescent="0.25">
      <c r="A11" s="30" t="s">
        <v>32</v>
      </c>
      <c r="B11" s="2">
        <v>3</v>
      </c>
      <c r="C11" s="2">
        <v>4.3</v>
      </c>
      <c r="D11" s="3">
        <v>17</v>
      </c>
      <c r="E11" s="10">
        <v>4.4000000000000004</v>
      </c>
      <c r="F11" s="3">
        <v>8</v>
      </c>
      <c r="G11" s="10">
        <v>5</v>
      </c>
      <c r="H11" s="3">
        <v>4</v>
      </c>
      <c r="I11" s="10">
        <v>5</v>
      </c>
      <c r="J11" s="3">
        <v>2</v>
      </c>
      <c r="K11" s="10">
        <v>5</v>
      </c>
      <c r="L11" s="31">
        <v>1</v>
      </c>
      <c r="M11" s="15">
        <v>5</v>
      </c>
      <c r="N11" s="31">
        <v>1</v>
      </c>
      <c r="O11" s="15">
        <v>5</v>
      </c>
      <c r="P11" s="22"/>
      <c r="Q11" s="23"/>
      <c r="R11" s="31">
        <v>4</v>
      </c>
      <c r="S11" s="29">
        <v>4.5</v>
      </c>
      <c r="T11" s="28">
        <v>4</v>
      </c>
      <c r="U11" s="29">
        <v>5</v>
      </c>
      <c r="V11" s="4">
        <v>3</v>
      </c>
      <c r="W11" s="12">
        <v>3.3</v>
      </c>
      <c r="X11" s="4">
        <f t="shared" si="0"/>
        <v>47</v>
      </c>
      <c r="Y11" s="15">
        <f t="shared" si="1"/>
        <v>4.5872340425531917</v>
      </c>
    </row>
    <row r="12" spans="1:25" ht="16.5" customHeight="1" x14ac:dyDescent="0.25">
      <c r="A12" s="30" t="s">
        <v>43</v>
      </c>
      <c r="B12" s="2"/>
      <c r="C12" s="2"/>
      <c r="D12" s="3"/>
      <c r="E12" s="10"/>
      <c r="F12" s="3"/>
      <c r="G12" s="10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4</v>
      </c>
      <c r="U12" s="29">
        <v>5</v>
      </c>
      <c r="V12" s="4">
        <v>4</v>
      </c>
      <c r="W12" s="12">
        <v>4.5</v>
      </c>
      <c r="X12" s="4">
        <f t="shared" si="0"/>
        <v>8</v>
      </c>
      <c r="Y12" s="15">
        <f t="shared" si="1"/>
        <v>4.75</v>
      </c>
    </row>
    <row r="13" spans="1:25" ht="16.5" customHeight="1" x14ac:dyDescent="0.25">
      <c r="A13" s="25" t="s">
        <v>33</v>
      </c>
      <c r="B13" s="2">
        <v>3</v>
      </c>
      <c r="C13" s="2">
        <v>4.7</v>
      </c>
      <c r="D13" s="3"/>
      <c r="E13" s="10"/>
      <c r="F13" s="3"/>
      <c r="G13" s="10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4.7</v>
      </c>
    </row>
    <row r="14" spans="1:25" ht="16.5" customHeight="1" x14ac:dyDescent="0.25">
      <c r="A14" s="25" t="s">
        <v>9</v>
      </c>
      <c r="B14" s="2">
        <v>3</v>
      </c>
      <c r="C14" s="2">
        <v>4.7</v>
      </c>
      <c r="D14" s="3"/>
      <c r="E14" s="10"/>
      <c r="F14" s="3"/>
      <c r="G14" s="10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4.7</v>
      </c>
    </row>
    <row r="15" spans="1:25" ht="16.5" customHeight="1" x14ac:dyDescent="0.25">
      <c r="A15" s="25" t="s">
        <v>10</v>
      </c>
      <c r="B15" s="2">
        <v>3</v>
      </c>
      <c r="C15" s="2">
        <v>4.3</v>
      </c>
      <c r="D15" s="3"/>
      <c r="E15" s="10"/>
      <c r="F15" s="3"/>
      <c r="G15" s="10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4.3</v>
      </c>
    </row>
    <row r="16" spans="1:25" ht="16.5" customHeight="1" x14ac:dyDescent="0.25">
      <c r="A16" s="25" t="s">
        <v>42</v>
      </c>
      <c r="B16" s="2">
        <v>3</v>
      </c>
      <c r="C16" s="2">
        <v>4.7</v>
      </c>
      <c r="D16" s="3">
        <v>20</v>
      </c>
      <c r="E16" s="10">
        <v>4.0999999999999996</v>
      </c>
      <c r="F16" s="3">
        <v>8</v>
      </c>
      <c r="G16" s="10">
        <v>4.8</v>
      </c>
      <c r="H16" s="3"/>
      <c r="I16" s="10"/>
      <c r="J16" s="3"/>
      <c r="K16" s="10"/>
      <c r="L16" s="31"/>
      <c r="M16" s="15"/>
      <c r="N16" s="31"/>
      <c r="O16" s="15"/>
      <c r="P16" s="22"/>
      <c r="Q16" s="23"/>
      <c r="R16" s="31">
        <v>4</v>
      </c>
      <c r="S16" s="29">
        <v>5</v>
      </c>
      <c r="T16" s="28"/>
      <c r="U16" s="29"/>
      <c r="V16" s="4"/>
      <c r="W16" s="12"/>
      <c r="X16" s="4">
        <f t="shared" si="0"/>
        <v>35</v>
      </c>
      <c r="Y16" s="15">
        <f t="shared" si="1"/>
        <v>4.4142857142857146</v>
      </c>
    </row>
    <row r="17" spans="1:25" ht="16.5" customHeight="1" x14ac:dyDescent="0.25">
      <c r="A17" s="25" t="s">
        <v>20</v>
      </c>
      <c r="B17" s="2">
        <v>3</v>
      </c>
      <c r="C17" s="2">
        <v>5</v>
      </c>
      <c r="D17" s="3">
        <v>19</v>
      </c>
      <c r="E17" s="10">
        <v>4.7</v>
      </c>
      <c r="F17" s="3">
        <v>8</v>
      </c>
      <c r="G17" s="10">
        <v>5</v>
      </c>
      <c r="H17" s="3">
        <v>5</v>
      </c>
      <c r="I17" s="10">
        <v>5</v>
      </c>
      <c r="J17" s="3">
        <v>2</v>
      </c>
      <c r="K17" s="10">
        <v>5</v>
      </c>
      <c r="L17" s="31">
        <v>1</v>
      </c>
      <c r="M17" s="15">
        <v>5</v>
      </c>
      <c r="N17" s="31">
        <v>1</v>
      </c>
      <c r="O17" s="15">
        <v>5</v>
      </c>
      <c r="P17" s="22"/>
      <c r="Q17" s="23"/>
      <c r="R17" s="31">
        <v>4</v>
      </c>
      <c r="S17" s="29">
        <v>4.8</v>
      </c>
      <c r="T17" s="28">
        <v>4</v>
      </c>
      <c r="U17" s="29">
        <v>5</v>
      </c>
      <c r="V17" s="4">
        <v>4</v>
      </c>
      <c r="W17" s="12">
        <v>4.5</v>
      </c>
      <c r="X17" s="4">
        <f t="shared" si="0"/>
        <v>51</v>
      </c>
      <c r="Y17" s="15">
        <f t="shared" si="1"/>
        <v>4.833333333333333</v>
      </c>
    </row>
    <row r="18" spans="1:25" ht="16.5" customHeight="1" x14ac:dyDescent="0.25">
      <c r="A18" s="25" t="s">
        <v>34</v>
      </c>
      <c r="B18" s="2">
        <v>3</v>
      </c>
      <c r="C18" s="2">
        <v>5</v>
      </c>
      <c r="D18" s="3">
        <v>16</v>
      </c>
      <c r="E18" s="10">
        <v>4.5999999999999996</v>
      </c>
      <c r="F18" s="3">
        <v>8</v>
      </c>
      <c r="G18" s="10">
        <v>4.8</v>
      </c>
      <c r="H18" s="3">
        <v>5</v>
      </c>
      <c r="I18" s="10">
        <v>5</v>
      </c>
      <c r="J18" s="3">
        <v>2</v>
      </c>
      <c r="K18" s="10">
        <v>5</v>
      </c>
      <c r="L18" s="31">
        <v>1</v>
      </c>
      <c r="M18" s="15">
        <v>1</v>
      </c>
      <c r="N18" s="31">
        <v>1</v>
      </c>
      <c r="O18" s="15">
        <v>5</v>
      </c>
      <c r="P18" s="22"/>
      <c r="Q18" s="23"/>
      <c r="R18" s="31">
        <v>4</v>
      </c>
      <c r="S18" s="29">
        <v>4.8</v>
      </c>
      <c r="T18" s="28">
        <v>4</v>
      </c>
      <c r="U18" s="29">
        <v>5</v>
      </c>
      <c r="V18" s="4">
        <v>3</v>
      </c>
      <c r="W18" s="12">
        <v>3.7</v>
      </c>
      <c r="X18" s="4">
        <f t="shared" si="0"/>
        <v>47</v>
      </c>
      <c r="Y18" s="15">
        <f t="shared" si="1"/>
        <v>4.6446808510638293</v>
      </c>
    </row>
    <row r="19" spans="1:25" ht="16.5" customHeight="1" x14ac:dyDescent="0.25">
      <c r="A19" s="25" t="s">
        <v>26</v>
      </c>
      <c r="B19" s="2">
        <v>3</v>
      </c>
      <c r="C19" s="2">
        <v>5</v>
      </c>
      <c r="D19" s="3">
        <v>19</v>
      </c>
      <c r="E19" s="10">
        <v>4.4000000000000004</v>
      </c>
      <c r="F19" s="3">
        <v>8</v>
      </c>
      <c r="G19" s="10">
        <v>5</v>
      </c>
      <c r="H19" s="3">
        <v>5</v>
      </c>
      <c r="I19" s="10">
        <v>5</v>
      </c>
      <c r="J19" s="3">
        <v>2</v>
      </c>
      <c r="K19" s="10">
        <v>5</v>
      </c>
      <c r="L19" s="31">
        <v>1</v>
      </c>
      <c r="M19" s="15">
        <v>5</v>
      </c>
      <c r="N19" s="31">
        <v>1</v>
      </c>
      <c r="O19" s="15">
        <v>5</v>
      </c>
      <c r="P19" s="22"/>
      <c r="Q19" s="23"/>
      <c r="R19" s="31">
        <v>4</v>
      </c>
      <c r="S19" s="29">
        <v>5</v>
      </c>
      <c r="T19" s="28">
        <v>4</v>
      </c>
      <c r="U19" s="29">
        <v>5</v>
      </c>
      <c r="V19" s="4">
        <v>4</v>
      </c>
      <c r="W19" s="12">
        <v>4.8</v>
      </c>
      <c r="X19" s="4">
        <f t="shared" si="0"/>
        <v>51</v>
      </c>
      <c r="Y19" s="15">
        <f t="shared" si="1"/>
        <v>4.7607843137254902</v>
      </c>
    </row>
    <row r="20" spans="1:25" ht="16.5" customHeight="1" x14ac:dyDescent="0.25">
      <c r="A20" s="25" t="s">
        <v>27</v>
      </c>
      <c r="B20" s="2">
        <v>3</v>
      </c>
      <c r="C20" s="2">
        <v>5</v>
      </c>
      <c r="D20" s="3">
        <v>18</v>
      </c>
      <c r="E20" s="10">
        <v>4.4000000000000004</v>
      </c>
      <c r="F20" s="3">
        <v>8</v>
      </c>
      <c r="G20" s="10">
        <v>5</v>
      </c>
      <c r="H20" s="3">
        <v>5</v>
      </c>
      <c r="I20" s="10">
        <v>5</v>
      </c>
      <c r="J20" s="3">
        <v>2</v>
      </c>
      <c r="K20" s="10">
        <v>5</v>
      </c>
      <c r="L20" s="31">
        <v>1</v>
      </c>
      <c r="M20" s="15">
        <v>5</v>
      </c>
      <c r="N20" s="31">
        <v>1</v>
      </c>
      <c r="O20" s="15">
        <v>5</v>
      </c>
      <c r="P20" s="22"/>
      <c r="Q20" s="23"/>
      <c r="R20" s="31">
        <v>4</v>
      </c>
      <c r="S20" s="29">
        <v>5</v>
      </c>
      <c r="T20" s="28">
        <v>4</v>
      </c>
      <c r="U20" s="29">
        <v>5</v>
      </c>
      <c r="V20" s="4">
        <v>4</v>
      </c>
      <c r="W20" s="12">
        <v>4.3</v>
      </c>
      <c r="X20" s="4">
        <f t="shared" si="0"/>
        <v>50</v>
      </c>
      <c r="Y20" s="15">
        <f t="shared" si="1"/>
        <v>4.7279999999999998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3"/>
      <c r="G21" s="10"/>
      <c r="H21" s="3"/>
      <c r="I21" s="10"/>
      <c r="J21" s="3"/>
      <c r="K21" s="10"/>
      <c r="L21" s="31"/>
      <c r="M21" s="15"/>
      <c r="N21" s="31">
        <v>1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1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3">
        <v>8</v>
      </c>
      <c r="G22" s="10">
        <v>5</v>
      </c>
      <c r="H22" s="3"/>
      <c r="I22" s="10"/>
      <c r="J22" s="3"/>
      <c r="K22" s="10"/>
      <c r="L22" s="31"/>
      <c r="M22" s="15"/>
      <c r="N22" s="31">
        <v>1</v>
      </c>
      <c r="O22" s="15">
        <v>5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9</v>
      </c>
      <c r="Y22" s="15">
        <f t="shared" si="3"/>
        <v>5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3"/>
      <c r="G23" s="10"/>
      <c r="H23" s="3"/>
      <c r="I23" s="10"/>
      <c r="J23" s="3"/>
      <c r="K23" s="10"/>
      <c r="L23" s="31"/>
      <c r="M23" s="15"/>
      <c r="N23" s="31">
        <v>1</v>
      </c>
      <c r="O23" s="15">
        <v>5</v>
      </c>
      <c r="P23" s="22"/>
      <c r="Q23" s="23"/>
      <c r="R23" s="31">
        <v>4</v>
      </c>
      <c r="S23" s="29">
        <v>4.5</v>
      </c>
      <c r="T23" s="28"/>
      <c r="U23" s="29"/>
      <c r="V23" s="4"/>
      <c r="W23" s="12"/>
      <c r="X23" s="4">
        <f t="shared" si="0"/>
        <v>5</v>
      </c>
      <c r="Y23" s="15">
        <f t="shared" si="1"/>
        <v>4.5999999999999996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3"/>
      <c r="G24" s="10"/>
      <c r="H24" s="3"/>
      <c r="I24" s="10"/>
      <c r="J24" s="3">
        <v>2</v>
      </c>
      <c r="K24" s="10">
        <v>5</v>
      </c>
      <c r="L24" s="31">
        <v>1</v>
      </c>
      <c r="M24" s="15">
        <v>5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3</v>
      </c>
      <c r="Y24" s="15">
        <f t="shared" si="1"/>
        <v>5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3"/>
      <c r="G25" s="10"/>
      <c r="H25" s="3">
        <v>5</v>
      </c>
      <c r="I25" s="10">
        <v>5</v>
      </c>
      <c r="J25" s="3">
        <v>2</v>
      </c>
      <c r="K25" s="10">
        <v>5</v>
      </c>
      <c r="L25" s="31">
        <v>1</v>
      </c>
      <c r="M25" s="15">
        <v>5</v>
      </c>
      <c r="N25" s="31"/>
      <c r="O25" s="15"/>
      <c r="P25" s="22"/>
      <c r="Q25" s="23"/>
      <c r="R25" s="31"/>
      <c r="S25" s="29"/>
      <c r="T25" s="28">
        <v>4</v>
      </c>
      <c r="U25" s="29">
        <v>5</v>
      </c>
      <c r="V25" s="4">
        <v>4</v>
      </c>
      <c r="W25" s="12">
        <v>5</v>
      </c>
      <c r="X25" s="4">
        <f t="shared" si="0"/>
        <v>16</v>
      </c>
      <c r="Y25" s="15">
        <f t="shared" si="1"/>
        <v>5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3"/>
      <c r="G26" s="10"/>
      <c r="H26" s="3"/>
      <c r="I26" s="10"/>
      <c r="J26" s="3"/>
      <c r="K26" s="10"/>
      <c r="L26" s="31"/>
      <c r="M26" s="15"/>
      <c r="N26" s="31"/>
      <c r="O26" s="15"/>
      <c r="P26" s="22"/>
      <c r="Q26" s="23"/>
      <c r="R26" s="31">
        <v>4</v>
      </c>
      <c r="S26" s="29">
        <v>4.5</v>
      </c>
      <c r="T26" s="28"/>
      <c r="U26" s="29"/>
      <c r="V26" s="4"/>
      <c r="W26" s="12"/>
      <c r="X26" s="4">
        <f t="shared" si="0"/>
        <v>4</v>
      </c>
      <c r="Y26" s="15">
        <f t="shared" si="1"/>
        <v>4.5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3"/>
      <c r="G27" s="10"/>
      <c r="H27" s="3"/>
      <c r="I27" s="10"/>
      <c r="J27" s="3"/>
      <c r="K27" s="10"/>
      <c r="L27" s="31"/>
      <c r="M27" s="15"/>
      <c r="N27" s="31"/>
      <c r="O27" s="15"/>
      <c r="P27" s="22"/>
      <c r="Q27" s="23"/>
      <c r="R27" s="31">
        <v>4</v>
      </c>
      <c r="S27" s="29">
        <v>4.5</v>
      </c>
      <c r="T27" s="28"/>
      <c r="U27" s="29"/>
      <c r="V27" s="4"/>
      <c r="W27" s="12"/>
      <c r="X27" s="4">
        <f t="shared" si="0"/>
        <v>4</v>
      </c>
      <c r="Y27" s="15">
        <f t="shared" si="1"/>
        <v>4.5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3"/>
      <c r="G28" s="10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4</v>
      </c>
      <c r="S28" s="29">
        <v>4.8</v>
      </c>
      <c r="T28" s="28"/>
      <c r="U28" s="29"/>
      <c r="V28" s="4"/>
      <c r="W28" s="12"/>
      <c r="X28" s="4">
        <f t="shared" si="0"/>
        <v>4</v>
      </c>
      <c r="Y28" s="15">
        <f t="shared" si="1"/>
        <v>4.8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3"/>
      <c r="G29" s="10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4</v>
      </c>
      <c r="S29" s="29">
        <v>4.8</v>
      </c>
      <c r="T29" s="28"/>
      <c r="U29" s="29"/>
      <c r="V29" s="4"/>
      <c r="W29" s="12"/>
      <c r="X29" s="4">
        <f t="shared" si="0"/>
        <v>4</v>
      </c>
      <c r="Y29" s="15">
        <f t="shared" si="1"/>
        <v>4.8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3"/>
      <c r="G30" s="10"/>
      <c r="H30" s="3"/>
      <c r="I30" s="10"/>
      <c r="J30" s="3"/>
      <c r="K30" s="10"/>
      <c r="L30" s="31"/>
      <c r="M30" s="15"/>
      <c r="N30" s="31"/>
      <c r="O30" s="15"/>
      <c r="P30" s="22"/>
      <c r="Q30" s="23"/>
      <c r="R30" s="31">
        <v>4</v>
      </c>
      <c r="S30" s="29">
        <v>4.8</v>
      </c>
      <c r="T30" s="28"/>
      <c r="U30" s="29"/>
      <c r="V30" s="4"/>
      <c r="W30" s="12"/>
      <c r="X30" s="4">
        <f t="shared" si="0"/>
        <v>4</v>
      </c>
      <c r="Y30" s="15">
        <f t="shared" si="1"/>
        <v>4.8</v>
      </c>
    </row>
    <row r="31" spans="1:25" ht="30.75" customHeight="1" x14ac:dyDescent="0.25">
      <c r="A31" s="46" t="s">
        <v>58</v>
      </c>
      <c r="B31" s="11">
        <v>3</v>
      </c>
      <c r="C31" s="11">
        <v>4.7</v>
      </c>
      <c r="D31" s="3"/>
      <c r="E31" s="10"/>
      <c r="F31" s="3"/>
      <c r="G31" s="10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3</v>
      </c>
      <c r="Y31" s="15">
        <f t="shared" si="1"/>
        <v>4.7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3"/>
      <c r="G32" s="10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4.7928571428571427</v>
      </c>
      <c r="D33" s="18">
        <v>20</v>
      </c>
      <c r="E33" s="15">
        <f>SUM(E5:E32)/12</f>
        <v>4.5166666666666666</v>
      </c>
      <c r="F33" s="18">
        <v>8</v>
      </c>
      <c r="G33" s="15">
        <f>SUM(G5:G32)/9</f>
        <v>4.9555555555555557</v>
      </c>
      <c r="H33" s="18">
        <v>5</v>
      </c>
      <c r="I33" s="15">
        <f>SUM(I5:I32)/8</f>
        <v>5</v>
      </c>
      <c r="J33" s="18">
        <v>2</v>
      </c>
      <c r="K33" s="15">
        <f>SUM(K5:K32)/9</f>
        <v>5</v>
      </c>
      <c r="L33" s="18">
        <v>1</v>
      </c>
      <c r="M33" s="15">
        <f>SUM(M5:M32)/9</f>
        <v>4.5555555555555554</v>
      </c>
      <c r="N33" s="18">
        <v>1</v>
      </c>
      <c r="O33" s="15">
        <f>SUM(O5:O32)/10</f>
        <v>5</v>
      </c>
      <c r="P33" s="24"/>
      <c r="Q33" s="23">
        <f>SUM(Q5:Q32)/9</f>
        <v>0</v>
      </c>
      <c r="R33" s="18">
        <v>4</v>
      </c>
      <c r="S33" s="15">
        <f>SUM(S5:S32)/15</f>
        <v>4.6733333333333329</v>
      </c>
      <c r="T33" s="18">
        <v>4</v>
      </c>
      <c r="U33" s="15">
        <f>SUM(U5:U32)/9</f>
        <v>5</v>
      </c>
      <c r="V33" s="18">
        <v>4</v>
      </c>
      <c r="W33" s="15">
        <f>SUM(W5:W32)/9</f>
        <v>4.4555555555555557</v>
      </c>
      <c r="X33" s="18">
        <f>SUM(X5:X32)</f>
        <v>541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4.7073937153419578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conditionalFormatting sqref="Y5:Y7 Y9:Y11 Y13:Y20 Y32 Y23:Y30">
    <cfRule type="containsErrors" dxfId="8" priority="5">
      <formula>ISERROR(Y5)</formula>
    </cfRule>
  </conditionalFormatting>
  <conditionalFormatting sqref="Y8">
    <cfRule type="containsErrors" dxfId="7" priority="4">
      <formula>ISERROR(Y8)</formula>
    </cfRule>
  </conditionalFormatting>
  <conditionalFormatting sqref="Y12">
    <cfRule type="containsErrors" dxfId="6" priority="3">
      <formula>ISERROR(Y12)</formula>
    </cfRule>
  </conditionalFormatting>
  <conditionalFormatting sqref="Y31">
    <cfRule type="containsErrors" dxfId="5" priority="2">
      <formula>ISERROR(Y31)</formula>
    </cfRule>
  </conditionalFormatting>
  <conditionalFormatting sqref="Y21:Y22">
    <cfRule type="containsErrors" dxfId="4" priority="1">
      <formula>ISERROR(Y21)</formula>
    </cfRule>
  </conditionalFormatting>
  <pageMargins left="0.16" right="0.16" top="0.17" bottom="0.21" header="0.17" footer="0.16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pane ySplit="3" topLeftCell="A4" activePane="bottomLeft" state="frozen"/>
      <selection pane="bottomLeft" activeCell="B5" sqref="B5"/>
    </sheetView>
  </sheetViews>
  <sheetFormatPr defaultRowHeight="13.2" x14ac:dyDescent="0.25"/>
  <cols>
    <col min="1" max="1" width="48.109375" customWidth="1"/>
    <col min="2" max="5" width="5.109375" customWidth="1"/>
    <col min="6" max="7" width="5.88671875" customWidth="1"/>
    <col min="8" max="11" width="5.109375" customWidth="1"/>
    <col min="12" max="13" width="5.1093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45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2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7</v>
      </c>
      <c r="K3" s="50"/>
      <c r="L3" s="55" t="s">
        <v>8</v>
      </c>
      <c r="M3" s="56"/>
      <c r="N3" s="57" t="s">
        <v>6</v>
      </c>
      <c r="O3" s="58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0" t="s">
        <v>18</v>
      </c>
      <c r="O4" s="21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8</v>
      </c>
      <c r="E5" s="10">
        <v>4.9000000000000004</v>
      </c>
      <c r="F5" s="3">
        <v>2</v>
      </c>
      <c r="G5" s="10">
        <v>5</v>
      </c>
      <c r="H5" s="3">
        <v>2</v>
      </c>
      <c r="I5" s="10">
        <v>5</v>
      </c>
      <c r="J5" s="3">
        <v>2</v>
      </c>
      <c r="K5" s="10">
        <v>4.5</v>
      </c>
      <c r="L5" s="31">
        <v>3</v>
      </c>
      <c r="M5" s="15">
        <v>5</v>
      </c>
      <c r="N5" s="22"/>
      <c r="O5" s="23"/>
      <c r="P5" s="22"/>
      <c r="Q5" s="23"/>
      <c r="R5" s="31">
        <v>6</v>
      </c>
      <c r="S5" s="29">
        <v>5</v>
      </c>
      <c r="T5" s="28">
        <v>7</v>
      </c>
      <c r="U5" s="29">
        <v>5</v>
      </c>
      <c r="V5" s="4">
        <v>12</v>
      </c>
      <c r="W5" s="12">
        <v>4.8</v>
      </c>
      <c r="X5" s="4">
        <f t="shared" ref="X5:X30" si="0">B5+D5+F5+H5+J5+L5+N5+P5+R5+T5+V5</f>
        <v>42</v>
      </c>
      <c r="Y5" s="15">
        <f>((B5*C5)+(D5*E5)+(F5*G5)+(H5*I5)+(J5*K5)+(L5*M5)+(N5*O5)+(P5*Q5)+(R5*S5)+(T5*U5)+(V5*W5))/X5</f>
        <v>4.8999999999999995</v>
      </c>
    </row>
    <row r="6" spans="1:25" ht="26.4" x14ac:dyDescent="0.25">
      <c r="A6" s="19" t="s">
        <v>28</v>
      </c>
      <c r="B6" s="5">
        <v>4</v>
      </c>
      <c r="C6" s="5">
        <v>5</v>
      </c>
      <c r="D6" s="3">
        <v>8</v>
      </c>
      <c r="E6" s="10">
        <v>5</v>
      </c>
      <c r="F6" s="3">
        <v>2</v>
      </c>
      <c r="G6" s="10">
        <v>5</v>
      </c>
      <c r="H6" s="3">
        <v>2</v>
      </c>
      <c r="I6" s="10">
        <v>5</v>
      </c>
      <c r="J6" s="3">
        <v>2</v>
      </c>
      <c r="K6" s="10">
        <v>4.5</v>
      </c>
      <c r="L6" s="31">
        <v>3</v>
      </c>
      <c r="M6" s="15">
        <v>5</v>
      </c>
      <c r="N6" s="22"/>
      <c r="O6" s="23"/>
      <c r="P6" s="22"/>
      <c r="Q6" s="23"/>
      <c r="R6" s="31">
        <v>6</v>
      </c>
      <c r="S6" s="29">
        <v>5</v>
      </c>
      <c r="T6" s="28">
        <v>7</v>
      </c>
      <c r="U6" s="29">
        <v>5</v>
      </c>
      <c r="V6" s="4">
        <v>12</v>
      </c>
      <c r="W6" s="12">
        <v>4.9000000000000004</v>
      </c>
      <c r="X6" s="4">
        <f t="shared" si="0"/>
        <v>46</v>
      </c>
      <c r="Y6" s="15">
        <f t="shared" ref="Y6:Y30" si="1">((B6*C6)+(D6*E6)+(F6*G6)+(H6*I6)+(J6*K6)+(L6*M6)+(N6*O6)+(P6*Q6)+(R6*S6)+(T6*U6)+(V6*W6))/X6</f>
        <v>4.9521739130434783</v>
      </c>
    </row>
    <row r="7" spans="1:25" ht="16.5" customHeight="1" x14ac:dyDescent="0.25">
      <c r="A7" s="11" t="s">
        <v>29</v>
      </c>
      <c r="B7" s="2">
        <v>4</v>
      </c>
      <c r="C7" s="2">
        <v>5</v>
      </c>
      <c r="D7" s="3">
        <v>8</v>
      </c>
      <c r="E7" s="10">
        <v>4.9000000000000004</v>
      </c>
      <c r="F7" s="3"/>
      <c r="G7" s="10"/>
      <c r="H7" s="3"/>
      <c r="I7" s="10"/>
      <c r="J7" s="3"/>
      <c r="K7" s="10"/>
      <c r="L7" s="31"/>
      <c r="M7" s="15"/>
      <c r="N7" s="22"/>
      <c r="O7" s="23"/>
      <c r="P7" s="22"/>
      <c r="Q7" s="23"/>
      <c r="R7" s="31"/>
      <c r="S7" s="29"/>
      <c r="T7" s="28"/>
      <c r="U7" s="29"/>
      <c r="V7" s="4"/>
      <c r="W7" s="12"/>
      <c r="X7" s="4">
        <f t="shared" si="0"/>
        <v>12</v>
      </c>
      <c r="Y7" s="15">
        <f t="shared" si="1"/>
        <v>4.9333333333333336</v>
      </c>
    </row>
    <row r="8" spans="1:25" ht="16.5" customHeight="1" x14ac:dyDescent="0.25">
      <c r="A8" s="11" t="s">
        <v>41</v>
      </c>
      <c r="B8" s="2"/>
      <c r="C8" s="2"/>
      <c r="D8" s="3">
        <v>8</v>
      </c>
      <c r="E8" s="10">
        <v>5</v>
      </c>
      <c r="F8" s="3"/>
      <c r="G8" s="10"/>
      <c r="H8" s="3"/>
      <c r="I8" s="10"/>
      <c r="J8" s="3"/>
      <c r="K8" s="10"/>
      <c r="L8" s="31"/>
      <c r="M8" s="15"/>
      <c r="N8" s="22"/>
      <c r="O8" s="23"/>
      <c r="P8" s="22"/>
      <c r="Q8" s="23"/>
      <c r="R8" s="31"/>
      <c r="S8" s="29"/>
      <c r="T8" s="28"/>
      <c r="U8" s="29"/>
      <c r="V8" s="4"/>
      <c r="W8" s="12"/>
      <c r="X8" s="4">
        <f t="shared" si="0"/>
        <v>8</v>
      </c>
      <c r="Y8" s="15">
        <f t="shared" si="1"/>
        <v>5</v>
      </c>
    </row>
    <row r="9" spans="1:25" ht="26.4" x14ac:dyDescent="0.25">
      <c r="A9" s="19" t="s">
        <v>64</v>
      </c>
      <c r="B9" s="2">
        <v>4</v>
      </c>
      <c r="C9" s="2">
        <v>5</v>
      </c>
      <c r="D9" s="3">
        <v>7</v>
      </c>
      <c r="E9" s="10">
        <v>4.7</v>
      </c>
      <c r="F9" s="3"/>
      <c r="G9" s="10"/>
      <c r="H9" s="3"/>
      <c r="I9" s="10"/>
      <c r="J9" s="3"/>
      <c r="K9" s="10"/>
      <c r="L9" s="31"/>
      <c r="M9" s="15"/>
      <c r="N9" s="22"/>
      <c r="O9" s="23"/>
      <c r="P9" s="22"/>
      <c r="Q9" s="23"/>
      <c r="R9" s="31">
        <v>6</v>
      </c>
      <c r="S9" s="29">
        <v>5</v>
      </c>
      <c r="T9" s="28"/>
      <c r="U9" s="29"/>
      <c r="V9" s="4"/>
      <c r="W9" s="12"/>
      <c r="X9" s="4">
        <f t="shared" si="0"/>
        <v>17</v>
      </c>
      <c r="Y9" s="15">
        <f t="shared" si="1"/>
        <v>4.8764705882352946</v>
      </c>
    </row>
    <row r="10" spans="1:25" ht="16.5" customHeight="1" x14ac:dyDescent="0.25">
      <c r="A10" s="19" t="s">
        <v>61</v>
      </c>
      <c r="B10" s="2">
        <v>4</v>
      </c>
      <c r="C10" s="2">
        <v>5</v>
      </c>
      <c r="D10" s="3">
        <v>7</v>
      </c>
      <c r="E10" s="10">
        <v>4.9000000000000004</v>
      </c>
      <c r="F10" s="3"/>
      <c r="G10" s="10"/>
      <c r="H10" s="3"/>
      <c r="I10" s="10"/>
      <c r="J10" s="3"/>
      <c r="K10" s="10"/>
      <c r="L10" s="31"/>
      <c r="M10" s="15"/>
      <c r="N10" s="22"/>
      <c r="O10" s="23"/>
      <c r="P10" s="22"/>
      <c r="Q10" s="23"/>
      <c r="R10" s="31"/>
      <c r="S10" s="29"/>
      <c r="T10" s="28"/>
      <c r="U10" s="29"/>
      <c r="V10" s="4"/>
      <c r="W10" s="12"/>
      <c r="X10" s="4">
        <f t="shared" si="0"/>
        <v>11</v>
      </c>
      <c r="Y10" s="15">
        <f t="shared" si="1"/>
        <v>4.9363636363636365</v>
      </c>
    </row>
    <row r="11" spans="1:25" ht="16.5" customHeight="1" x14ac:dyDescent="0.25">
      <c r="A11" s="30" t="s">
        <v>59</v>
      </c>
      <c r="B11" s="2">
        <v>4</v>
      </c>
      <c r="C11" s="2">
        <v>5</v>
      </c>
      <c r="D11" s="3">
        <v>7</v>
      </c>
      <c r="E11" s="10">
        <v>4.7</v>
      </c>
      <c r="F11" s="3">
        <v>1</v>
      </c>
      <c r="G11" s="10">
        <v>5</v>
      </c>
      <c r="H11" s="3">
        <v>2</v>
      </c>
      <c r="I11" s="10">
        <v>5</v>
      </c>
      <c r="J11" s="3">
        <v>2</v>
      </c>
      <c r="K11" s="10">
        <v>5</v>
      </c>
      <c r="L11" s="31">
        <v>3</v>
      </c>
      <c r="M11" s="15">
        <v>4.7</v>
      </c>
      <c r="N11" s="22"/>
      <c r="O11" s="23"/>
      <c r="P11" s="22"/>
      <c r="Q11" s="23"/>
      <c r="R11" s="31">
        <v>6</v>
      </c>
      <c r="S11" s="29">
        <v>5</v>
      </c>
      <c r="T11" s="28">
        <v>6</v>
      </c>
      <c r="U11" s="29">
        <v>5</v>
      </c>
      <c r="V11" s="4">
        <v>11</v>
      </c>
      <c r="W11" s="12">
        <v>4.8</v>
      </c>
      <c r="X11" s="4">
        <f t="shared" si="0"/>
        <v>42</v>
      </c>
      <c r="Y11" s="15">
        <f t="shared" si="1"/>
        <v>4.8761904761904766</v>
      </c>
    </row>
    <row r="12" spans="1:25" ht="16.5" customHeight="1" x14ac:dyDescent="0.25">
      <c r="A12" s="30" t="s">
        <v>43</v>
      </c>
      <c r="B12" s="2"/>
      <c r="C12" s="2"/>
      <c r="D12" s="3"/>
      <c r="E12" s="10"/>
      <c r="F12" s="3"/>
      <c r="G12" s="10"/>
      <c r="H12" s="3"/>
      <c r="I12" s="10"/>
      <c r="J12" s="3"/>
      <c r="K12" s="10"/>
      <c r="L12" s="31"/>
      <c r="M12" s="15"/>
      <c r="N12" s="22"/>
      <c r="O12" s="23"/>
      <c r="P12" s="22"/>
      <c r="Q12" s="23"/>
      <c r="R12" s="31"/>
      <c r="S12" s="29"/>
      <c r="T12" s="28">
        <v>7</v>
      </c>
      <c r="U12" s="29">
        <v>4.7</v>
      </c>
      <c r="V12" s="4">
        <v>11</v>
      </c>
      <c r="W12" s="12">
        <v>4.9000000000000004</v>
      </c>
      <c r="X12" s="4">
        <f t="shared" si="0"/>
        <v>18</v>
      </c>
      <c r="Y12" s="15">
        <f t="shared" si="1"/>
        <v>4.8222222222222229</v>
      </c>
    </row>
    <row r="13" spans="1:25" ht="16.5" customHeight="1" x14ac:dyDescent="0.25">
      <c r="A13" s="25" t="s">
        <v>33</v>
      </c>
      <c r="B13" s="2">
        <v>4</v>
      </c>
      <c r="C13" s="2">
        <v>4.8</v>
      </c>
      <c r="D13" s="3"/>
      <c r="E13" s="10"/>
      <c r="F13" s="3"/>
      <c r="G13" s="10"/>
      <c r="H13" s="3"/>
      <c r="I13" s="10"/>
      <c r="J13" s="3"/>
      <c r="K13" s="10"/>
      <c r="L13" s="31"/>
      <c r="M13" s="15"/>
      <c r="N13" s="22"/>
      <c r="O13" s="23"/>
      <c r="P13" s="22"/>
      <c r="Q13" s="23"/>
      <c r="R13" s="31"/>
      <c r="S13" s="29"/>
      <c r="T13" s="28"/>
      <c r="U13" s="29"/>
      <c r="V13" s="4"/>
      <c r="W13" s="12"/>
      <c r="X13" s="4">
        <f t="shared" si="0"/>
        <v>4</v>
      </c>
      <c r="Y13" s="15">
        <f t="shared" si="1"/>
        <v>4.8</v>
      </c>
    </row>
    <row r="14" spans="1:25" ht="16.5" customHeight="1" x14ac:dyDescent="0.25">
      <c r="A14" s="25" t="s">
        <v>9</v>
      </c>
      <c r="B14" s="2">
        <v>4</v>
      </c>
      <c r="C14" s="2">
        <v>4.8</v>
      </c>
      <c r="D14" s="3"/>
      <c r="E14" s="10"/>
      <c r="F14" s="3"/>
      <c r="G14" s="10"/>
      <c r="H14" s="3"/>
      <c r="I14" s="10"/>
      <c r="J14" s="3"/>
      <c r="K14" s="10"/>
      <c r="L14" s="31"/>
      <c r="M14" s="15"/>
      <c r="N14" s="22"/>
      <c r="O14" s="23"/>
      <c r="P14" s="22"/>
      <c r="Q14" s="23"/>
      <c r="R14" s="31"/>
      <c r="S14" s="29"/>
      <c r="T14" s="28"/>
      <c r="U14" s="29"/>
      <c r="V14" s="4"/>
      <c r="W14" s="12"/>
      <c r="X14" s="4">
        <f t="shared" si="0"/>
        <v>4</v>
      </c>
      <c r="Y14" s="15">
        <f t="shared" si="1"/>
        <v>4.8</v>
      </c>
    </row>
    <row r="15" spans="1:25" ht="16.5" customHeight="1" x14ac:dyDescent="0.25">
      <c r="A15" s="25" t="s">
        <v>10</v>
      </c>
      <c r="B15" s="2">
        <v>4</v>
      </c>
      <c r="C15" s="2">
        <v>4.4000000000000004</v>
      </c>
      <c r="D15" s="3"/>
      <c r="E15" s="10"/>
      <c r="F15" s="3"/>
      <c r="G15" s="10"/>
      <c r="H15" s="3"/>
      <c r="I15" s="10"/>
      <c r="J15" s="3"/>
      <c r="K15" s="10"/>
      <c r="L15" s="31"/>
      <c r="M15" s="15"/>
      <c r="N15" s="22"/>
      <c r="O15" s="23"/>
      <c r="P15" s="22"/>
      <c r="Q15" s="23"/>
      <c r="R15" s="31"/>
      <c r="S15" s="29"/>
      <c r="T15" s="28"/>
      <c r="U15" s="29"/>
      <c r="V15" s="4"/>
      <c r="W15" s="12"/>
      <c r="X15" s="4">
        <f t="shared" si="0"/>
        <v>4</v>
      </c>
      <c r="Y15" s="15">
        <f t="shared" si="1"/>
        <v>4.4000000000000004</v>
      </c>
    </row>
    <row r="16" spans="1:25" ht="16.5" customHeight="1" x14ac:dyDescent="0.25">
      <c r="A16" s="25" t="s">
        <v>42</v>
      </c>
      <c r="B16" s="2">
        <v>4</v>
      </c>
      <c r="C16" s="2">
        <v>4.3</v>
      </c>
      <c r="D16" s="3">
        <v>8</v>
      </c>
      <c r="E16" s="10">
        <v>4.8</v>
      </c>
      <c r="F16" s="3">
        <v>2</v>
      </c>
      <c r="G16" s="10">
        <v>5</v>
      </c>
      <c r="H16" s="3"/>
      <c r="I16" s="10"/>
      <c r="J16" s="3"/>
      <c r="K16" s="10"/>
      <c r="L16" s="31"/>
      <c r="M16" s="15"/>
      <c r="N16" s="22"/>
      <c r="O16" s="23"/>
      <c r="P16" s="22"/>
      <c r="Q16" s="23"/>
      <c r="R16" s="31">
        <v>6</v>
      </c>
      <c r="S16" s="29">
        <v>5</v>
      </c>
      <c r="T16" s="28"/>
      <c r="U16" s="29"/>
      <c r="V16" s="4"/>
      <c r="W16" s="12"/>
      <c r="X16" s="4">
        <f t="shared" si="0"/>
        <v>20</v>
      </c>
      <c r="Y16" s="15">
        <f t="shared" si="1"/>
        <v>4.7799999999999994</v>
      </c>
    </row>
    <row r="17" spans="1:25" ht="16.5" customHeight="1" x14ac:dyDescent="0.25">
      <c r="A17" s="25" t="s">
        <v>20</v>
      </c>
      <c r="B17" s="2">
        <v>4</v>
      </c>
      <c r="C17" s="2">
        <v>4.8</v>
      </c>
      <c r="D17" s="3">
        <v>7</v>
      </c>
      <c r="E17" s="10">
        <v>4.9000000000000004</v>
      </c>
      <c r="F17" s="3">
        <v>2</v>
      </c>
      <c r="G17" s="10">
        <v>5</v>
      </c>
      <c r="H17" s="3">
        <v>2</v>
      </c>
      <c r="I17" s="10">
        <v>5</v>
      </c>
      <c r="J17" s="3">
        <v>1</v>
      </c>
      <c r="K17" s="10">
        <v>5</v>
      </c>
      <c r="L17" s="31">
        <v>3</v>
      </c>
      <c r="M17" s="15">
        <v>5</v>
      </c>
      <c r="N17" s="22"/>
      <c r="O17" s="23"/>
      <c r="P17" s="22"/>
      <c r="Q17" s="23"/>
      <c r="R17" s="31">
        <v>6</v>
      </c>
      <c r="S17" s="29">
        <v>5</v>
      </c>
      <c r="T17" s="28">
        <v>7</v>
      </c>
      <c r="U17" s="29">
        <v>5</v>
      </c>
      <c r="V17" s="4">
        <v>12</v>
      </c>
      <c r="W17" s="12">
        <v>4.9000000000000004</v>
      </c>
      <c r="X17" s="4">
        <f t="shared" si="0"/>
        <v>44</v>
      </c>
      <c r="Y17" s="15">
        <f t="shared" si="1"/>
        <v>4.9386363636363635</v>
      </c>
    </row>
    <row r="18" spans="1:25" ht="16.5" customHeight="1" x14ac:dyDescent="0.25">
      <c r="A18" s="25" t="s">
        <v>34</v>
      </c>
      <c r="B18" s="2">
        <v>4</v>
      </c>
      <c r="C18" s="2">
        <v>5</v>
      </c>
      <c r="D18" s="3">
        <v>8</v>
      </c>
      <c r="E18" s="10">
        <v>5</v>
      </c>
      <c r="F18" s="3">
        <v>1</v>
      </c>
      <c r="G18" s="10">
        <v>5</v>
      </c>
      <c r="H18" s="3">
        <v>2</v>
      </c>
      <c r="I18" s="10">
        <v>5</v>
      </c>
      <c r="J18" s="3">
        <v>2</v>
      </c>
      <c r="K18" s="10">
        <v>3.5</v>
      </c>
      <c r="L18" s="31">
        <v>3</v>
      </c>
      <c r="M18" s="15">
        <v>5</v>
      </c>
      <c r="N18" s="22"/>
      <c r="O18" s="23"/>
      <c r="P18" s="22"/>
      <c r="Q18" s="23"/>
      <c r="R18" s="31">
        <v>6</v>
      </c>
      <c r="S18" s="29">
        <v>5</v>
      </c>
      <c r="T18" s="28">
        <v>7</v>
      </c>
      <c r="U18" s="29">
        <v>5</v>
      </c>
      <c r="V18" s="4">
        <v>12</v>
      </c>
      <c r="W18" s="12">
        <v>4.9000000000000004</v>
      </c>
      <c r="X18" s="4">
        <f t="shared" si="0"/>
        <v>45</v>
      </c>
      <c r="Y18" s="15">
        <f t="shared" si="1"/>
        <v>4.9066666666666672</v>
      </c>
    </row>
    <row r="19" spans="1:25" ht="16.5" customHeight="1" x14ac:dyDescent="0.25">
      <c r="A19" s="25" t="s">
        <v>26</v>
      </c>
      <c r="B19" s="2">
        <v>4</v>
      </c>
      <c r="C19" s="2">
        <v>4.8</v>
      </c>
      <c r="D19" s="3">
        <v>8</v>
      </c>
      <c r="E19" s="10">
        <v>4.9000000000000004</v>
      </c>
      <c r="F19" s="3">
        <v>2</v>
      </c>
      <c r="G19" s="10">
        <v>5</v>
      </c>
      <c r="H19" s="3">
        <v>2</v>
      </c>
      <c r="I19" s="10">
        <v>5</v>
      </c>
      <c r="J19" s="3">
        <v>2</v>
      </c>
      <c r="K19" s="10">
        <v>5</v>
      </c>
      <c r="L19" s="31">
        <v>3</v>
      </c>
      <c r="M19" s="15">
        <v>4.7</v>
      </c>
      <c r="N19" s="22"/>
      <c r="O19" s="23"/>
      <c r="P19" s="22"/>
      <c r="Q19" s="23"/>
      <c r="R19" s="31">
        <v>6</v>
      </c>
      <c r="S19" s="29">
        <v>5</v>
      </c>
      <c r="T19" s="28">
        <v>7</v>
      </c>
      <c r="U19" s="29">
        <v>5</v>
      </c>
      <c r="V19" s="4">
        <v>12</v>
      </c>
      <c r="W19" s="12">
        <v>4.9000000000000004</v>
      </c>
      <c r="X19" s="4">
        <f t="shared" si="0"/>
        <v>46</v>
      </c>
      <c r="Y19" s="15">
        <f t="shared" si="1"/>
        <v>4.9195652173913045</v>
      </c>
    </row>
    <row r="20" spans="1:25" ht="16.5" customHeight="1" x14ac:dyDescent="0.25">
      <c r="A20" s="25" t="s">
        <v>27</v>
      </c>
      <c r="B20" s="2">
        <v>4</v>
      </c>
      <c r="C20" s="2">
        <v>4.8</v>
      </c>
      <c r="D20" s="3">
        <v>8</v>
      </c>
      <c r="E20" s="10">
        <v>4.9000000000000004</v>
      </c>
      <c r="F20" s="3">
        <v>2</v>
      </c>
      <c r="G20" s="10">
        <v>5</v>
      </c>
      <c r="H20" s="3">
        <v>2</v>
      </c>
      <c r="I20" s="10">
        <v>5</v>
      </c>
      <c r="J20" s="3">
        <v>2</v>
      </c>
      <c r="K20" s="10">
        <v>4.5</v>
      </c>
      <c r="L20" s="31">
        <v>3</v>
      </c>
      <c r="M20" s="15">
        <v>4.7</v>
      </c>
      <c r="N20" s="22"/>
      <c r="O20" s="23"/>
      <c r="P20" s="22"/>
      <c r="Q20" s="23"/>
      <c r="R20" s="31">
        <v>6</v>
      </c>
      <c r="S20" s="29">
        <v>5</v>
      </c>
      <c r="T20" s="28">
        <v>7</v>
      </c>
      <c r="U20" s="29">
        <v>5</v>
      </c>
      <c r="V20" s="4">
        <v>12</v>
      </c>
      <c r="W20" s="12">
        <v>4.9000000000000004</v>
      </c>
      <c r="X20" s="4">
        <f t="shared" si="0"/>
        <v>46</v>
      </c>
      <c r="Y20" s="15">
        <f t="shared" si="1"/>
        <v>4.8978260869565222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3"/>
      <c r="G21" s="10"/>
      <c r="H21" s="3"/>
      <c r="I21" s="10"/>
      <c r="J21" s="3"/>
      <c r="K21" s="10"/>
      <c r="L21" s="31"/>
      <c r="M21" s="15"/>
      <c r="N21" s="22"/>
      <c r="O21" s="23"/>
      <c r="P21" s="22"/>
      <c r="Q21" s="23"/>
      <c r="R21" s="31"/>
      <c r="S21" s="29"/>
      <c r="T21" s="28"/>
      <c r="U21" s="29"/>
      <c r="V21" s="4"/>
      <c r="W21" s="12"/>
      <c r="X21" s="4"/>
      <c r="Y21" s="15"/>
    </row>
    <row r="22" spans="1:25" ht="16.5" customHeight="1" x14ac:dyDescent="0.25">
      <c r="A22" s="25" t="s">
        <v>13</v>
      </c>
      <c r="B22" s="2"/>
      <c r="C22" s="2"/>
      <c r="D22" s="3"/>
      <c r="E22" s="10"/>
      <c r="F22" s="3"/>
      <c r="G22" s="10"/>
      <c r="H22" s="3"/>
      <c r="I22" s="10"/>
      <c r="J22" s="3"/>
      <c r="K22" s="10"/>
      <c r="L22" s="31"/>
      <c r="M22" s="15"/>
      <c r="N22" s="22"/>
      <c r="O22" s="23"/>
      <c r="P22" s="22"/>
      <c r="Q22" s="23"/>
      <c r="R22" s="31"/>
      <c r="S22" s="29"/>
      <c r="T22" s="28"/>
      <c r="U22" s="29"/>
      <c r="V22" s="4"/>
      <c r="W22" s="12"/>
      <c r="X22" s="4"/>
      <c r="Y22" s="15"/>
    </row>
    <row r="23" spans="1:25" ht="16.5" customHeight="1" x14ac:dyDescent="0.25">
      <c r="A23" s="25" t="s">
        <v>37</v>
      </c>
      <c r="B23" s="2"/>
      <c r="C23" s="2"/>
      <c r="D23" s="3"/>
      <c r="E23" s="10"/>
      <c r="F23" s="3">
        <v>2</v>
      </c>
      <c r="G23" s="10">
        <v>5</v>
      </c>
      <c r="H23" s="3"/>
      <c r="I23" s="10"/>
      <c r="J23" s="3"/>
      <c r="K23" s="10"/>
      <c r="L23" s="31"/>
      <c r="M23" s="15"/>
      <c r="N23" s="22"/>
      <c r="O23" s="23"/>
      <c r="P23" s="22"/>
      <c r="Q23" s="23"/>
      <c r="R23" s="31">
        <v>6</v>
      </c>
      <c r="S23" s="29">
        <v>5</v>
      </c>
      <c r="T23" s="28"/>
      <c r="U23" s="29"/>
      <c r="V23" s="4"/>
      <c r="W23" s="12"/>
      <c r="X23" s="4">
        <f t="shared" si="0"/>
        <v>8</v>
      </c>
      <c r="Y23" s="15">
        <f t="shared" si="1"/>
        <v>5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3"/>
      <c r="G24" s="10"/>
      <c r="H24" s="3"/>
      <c r="I24" s="10"/>
      <c r="J24" s="3">
        <v>2</v>
      </c>
      <c r="K24" s="10">
        <v>4.5</v>
      </c>
      <c r="L24" s="31">
        <v>3</v>
      </c>
      <c r="M24" s="15">
        <v>5</v>
      </c>
      <c r="N24" s="22"/>
      <c r="O24" s="23"/>
      <c r="P24" s="22"/>
      <c r="Q24" s="23"/>
      <c r="R24" s="31"/>
      <c r="S24" s="29"/>
      <c r="T24" s="28"/>
      <c r="U24" s="29"/>
      <c r="V24" s="4"/>
      <c r="W24" s="12"/>
      <c r="X24" s="4">
        <f t="shared" si="0"/>
        <v>5</v>
      </c>
      <c r="Y24" s="15">
        <f t="shared" si="1"/>
        <v>4.8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3"/>
      <c r="G25" s="10"/>
      <c r="H25" s="3">
        <v>2</v>
      </c>
      <c r="I25" s="10">
        <v>5</v>
      </c>
      <c r="J25" s="3">
        <v>2</v>
      </c>
      <c r="K25" s="10">
        <v>5</v>
      </c>
      <c r="L25" s="31">
        <v>3</v>
      </c>
      <c r="M25" s="15">
        <v>4.7</v>
      </c>
      <c r="N25" s="22"/>
      <c r="O25" s="23"/>
      <c r="P25" s="22"/>
      <c r="Q25" s="23"/>
      <c r="R25" s="31"/>
      <c r="S25" s="29"/>
      <c r="T25" s="28">
        <v>6</v>
      </c>
      <c r="U25" s="29">
        <v>5</v>
      </c>
      <c r="V25" s="4">
        <v>12</v>
      </c>
      <c r="W25" s="12">
        <v>4.9000000000000004</v>
      </c>
      <c r="X25" s="4">
        <f t="shared" si="0"/>
        <v>25</v>
      </c>
      <c r="Y25" s="15">
        <f t="shared" si="1"/>
        <v>4.9160000000000004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3"/>
      <c r="G26" s="10"/>
      <c r="H26" s="3"/>
      <c r="I26" s="10"/>
      <c r="J26" s="3"/>
      <c r="K26" s="10"/>
      <c r="L26" s="31"/>
      <c r="M26" s="15"/>
      <c r="N26" s="22"/>
      <c r="O26" s="23"/>
      <c r="P26" s="22"/>
      <c r="Q26" s="23"/>
      <c r="R26" s="31">
        <v>6</v>
      </c>
      <c r="S26" s="29">
        <v>5</v>
      </c>
      <c r="T26" s="28"/>
      <c r="U26" s="29"/>
      <c r="V26" s="4"/>
      <c r="W26" s="12"/>
      <c r="X26" s="4">
        <f t="shared" si="0"/>
        <v>6</v>
      </c>
      <c r="Y26" s="15">
        <f t="shared" si="1"/>
        <v>5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3"/>
      <c r="G27" s="10"/>
      <c r="H27" s="3"/>
      <c r="I27" s="10"/>
      <c r="J27" s="3"/>
      <c r="K27" s="10"/>
      <c r="L27" s="31"/>
      <c r="M27" s="15"/>
      <c r="N27" s="22"/>
      <c r="O27" s="23"/>
      <c r="P27" s="22"/>
      <c r="Q27" s="23"/>
      <c r="R27" s="31">
        <v>6</v>
      </c>
      <c r="S27" s="29">
        <v>5</v>
      </c>
      <c r="T27" s="28"/>
      <c r="U27" s="29"/>
      <c r="V27" s="4"/>
      <c r="W27" s="12"/>
      <c r="X27" s="4">
        <f t="shared" si="0"/>
        <v>6</v>
      </c>
      <c r="Y27" s="15">
        <f t="shared" si="1"/>
        <v>5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3"/>
      <c r="G28" s="10"/>
      <c r="H28" s="3"/>
      <c r="I28" s="10"/>
      <c r="J28" s="3"/>
      <c r="K28" s="10"/>
      <c r="L28" s="31"/>
      <c r="M28" s="15"/>
      <c r="N28" s="22"/>
      <c r="O28" s="23"/>
      <c r="P28" s="22"/>
      <c r="Q28" s="23"/>
      <c r="R28" s="31">
        <v>6</v>
      </c>
      <c r="S28" s="29">
        <v>5</v>
      </c>
      <c r="T28" s="28"/>
      <c r="U28" s="29"/>
      <c r="V28" s="4"/>
      <c r="W28" s="12"/>
      <c r="X28" s="4">
        <f t="shared" si="0"/>
        <v>6</v>
      </c>
      <c r="Y28" s="15">
        <f t="shared" si="1"/>
        <v>5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3"/>
      <c r="G29" s="10"/>
      <c r="H29" s="3"/>
      <c r="I29" s="10"/>
      <c r="J29" s="3"/>
      <c r="K29" s="10"/>
      <c r="L29" s="31"/>
      <c r="M29" s="15"/>
      <c r="N29" s="22"/>
      <c r="O29" s="23"/>
      <c r="P29" s="22"/>
      <c r="Q29" s="23"/>
      <c r="R29" s="31">
        <v>6</v>
      </c>
      <c r="S29" s="29">
        <v>5</v>
      </c>
      <c r="T29" s="28"/>
      <c r="U29" s="29"/>
      <c r="V29" s="4"/>
      <c r="W29" s="12"/>
      <c r="X29" s="4">
        <f t="shared" si="0"/>
        <v>6</v>
      </c>
      <c r="Y29" s="15">
        <f t="shared" si="1"/>
        <v>5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3"/>
      <c r="G30" s="10"/>
      <c r="H30" s="3"/>
      <c r="I30" s="10"/>
      <c r="J30" s="3"/>
      <c r="K30" s="10"/>
      <c r="L30" s="31"/>
      <c r="M30" s="15"/>
      <c r="N30" s="22"/>
      <c r="O30" s="23"/>
      <c r="P30" s="22"/>
      <c r="Q30" s="23"/>
      <c r="R30" s="31">
        <v>6</v>
      </c>
      <c r="S30" s="29">
        <v>5</v>
      </c>
      <c r="T30" s="28"/>
      <c r="U30" s="29"/>
      <c r="V30" s="4"/>
      <c r="W30" s="12"/>
      <c r="X30" s="4">
        <f t="shared" si="0"/>
        <v>6</v>
      </c>
      <c r="Y30" s="15">
        <f t="shared" si="1"/>
        <v>5</v>
      </c>
    </row>
    <row r="31" spans="1:25" ht="29.25" customHeight="1" x14ac:dyDescent="0.25">
      <c r="A31" s="19" t="s">
        <v>57</v>
      </c>
      <c r="B31" s="11">
        <v>4</v>
      </c>
      <c r="C31" s="38">
        <v>5</v>
      </c>
      <c r="D31" s="3"/>
      <c r="E31" s="10"/>
      <c r="F31" s="3"/>
      <c r="G31" s="10"/>
      <c r="H31" s="3"/>
      <c r="I31" s="10"/>
      <c r="J31" s="3"/>
      <c r="K31" s="10"/>
      <c r="L31" s="31"/>
      <c r="M31" s="15"/>
      <c r="N31" s="22"/>
      <c r="O31" s="23"/>
      <c r="P31" s="22"/>
      <c r="Q31" s="23"/>
      <c r="R31" s="31"/>
      <c r="S31" s="29"/>
      <c r="T31" s="28"/>
      <c r="U31" s="29"/>
      <c r="V31" s="4"/>
      <c r="W31" s="12"/>
      <c r="X31" s="4">
        <f t="shared" ref="X31" si="2">B31+D31+F31+H31+J31+L31+N31+P31+R31+T31+V31</f>
        <v>4</v>
      </c>
      <c r="Y31" s="15">
        <f t="shared" ref="Y31" si="3">((B31*C31)+(D31*E31)+(F31*G31)+(H31*I31)+(J31*K31)+(L31*M31)+(N31*O31)+(P31*Q31)+(R31*S31)+(T31*U31)+(V31*W31))/X31</f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3"/>
      <c r="G32" s="10"/>
      <c r="H32" s="3"/>
      <c r="I32" s="10"/>
      <c r="J32" s="3"/>
      <c r="K32" s="10"/>
      <c r="L32" s="31"/>
      <c r="M32" s="15"/>
      <c r="N32" s="22"/>
      <c r="O32" s="23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4</v>
      </c>
      <c r="C33" s="15">
        <f>SUM(C5:C32)/14</f>
        <v>4.8357142857142845</v>
      </c>
      <c r="D33" s="18">
        <v>8</v>
      </c>
      <c r="E33" s="15">
        <f>SUM(E5:E32)/12</f>
        <v>4.8833333333333329</v>
      </c>
      <c r="F33" s="18">
        <v>2</v>
      </c>
      <c r="G33" s="15">
        <f>SUM(G5:G32)/9</f>
        <v>5</v>
      </c>
      <c r="H33" s="18">
        <v>2</v>
      </c>
      <c r="I33" s="15">
        <f>SUM(I5:I32)/8</f>
        <v>5</v>
      </c>
      <c r="J33" s="18">
        <v>2</v>
      </c>
      <c r="K33" s="15">
        <f>SUM(K5:K32)/9</f>
        <v>4.6111111111111107</v>
      </c>
      <c r="L33" s="18">
        <v>3</v>
      </c>
      <c r="M33" s="15">
        <f>SUM(M5:M32)/9</f>
        <v>4.8666666666666671</v>
      </c>
      <c r="N33" s="24"/>
      <c r="O33" s="23">
        <f>SUM(O5:O32)/10</f>
        <v>0</v>
      </c>
      <c r="P33" s="24"/>
      <c r="Q33" s="23">
        <f>SUM(Q5:Q32)/9</f>
        <v>0</v>
      </c>
      <c r="R33" s="18">
        <v>6</v>
      </c>
      <c r="S33" s="15">
        <f>SUM(S5:S32)/15</f>
        <v>5</v>
      </c>
      <c r="T33" s="18">
        <v>7</v>
      </c>
      <c r="U33" s="15">
        <f>SUM(U5:U32)/9</f>
        <v>4.9666666666666668</v>
      </c>
      <c r="V33" s="18">
        <v>12</v>
      </c>
      <c r="W33" s="15">
        <f>SUM(W5:W32)/9</f>
        <v>4.8777777777777764</v>
      </c>
      <c r="X33" s="18">
        <f>SUM(X5:X32)</f>
        <v>481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4.9060291060291057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R3:S3"/>
    <mergeCell ref="T3:U3"/>
    <mergeCell ref="V3:W3"/>
    <mergeCell ref="X3:Y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30 Y32">
    <cfRule type="containsErrors" dxfId="3" priority="4">
      <formula>ISERROR(Y5)</formula>
    </cfRule>
  </conditionalFormatting>
  <conditionalFormatting sqref="Y8">
    <cfRule type="containsErrors" dxfId="2" priority="3">
      <formula>ISERROR(Y8)</formula>
    </cfRule>
  </conditionalFormatting>
  <conditionalFormatting sqref="Y12">
    <cfRule type="containsErrors" dxfId="1" priority="2">
      <formula>ISERROR(Y12)</formula>
    </cfRule>
  </conditionalFormatting>
  <conditionalFormatting sqref="Y31">
    <cfRule type="containsErrors" dxfId="0" priority="1">
      <formula>ISERROR(Y31)</formula>
    </cfRule>
  </conditionalFormatting>
  <pageMargins left="0.16" right="0.16" top="0.22" bottom="0.21" header="0.21" footer="0.21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44.6640625" customWidth="1"/>
    <col min="2" max="2" width="4.44140625" customWidth="1"/>
    <col min="3" max="3" width="5.44140625" customWidth="1"/>
    <col min="4" max="4" width="5.109375" customWidth="1"/>
    <col min="5" max="5" width="4.88671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55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64" t="s">
        <v>24</v>
      </c>
      <c r="G3" s="65"/>
      <c r="H3" s="49" t="s">
        <v>5</v>
      </c>
      <c r="I3" s="50"/>
      <c r="J3" s="49" t="s">
        <v>8</v>
      </c>
      <c r="K3" s="50"/>
      <c r="L3" s="57" t="s">
        <v>7</v>
      </c>
      <c r="M3" s="58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20" t="s">
        <v>18</v>
      </c>
      <c r="G4" s="21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0" t="s">
        <v>18</v>
      </c>
      <c r="M4" s="21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x14ac:dyDescent="0.25">
      <c r="A5" s="19" t="s">
        <v>44</v>
      </c>
      <c r="B5" s="2"/>
      <c r="C5" s="2"/>
      <c r="D5" s="3">
        <v>50</v>
      </c>
      <c r="E5" s="10">
        <v>4.5</v>
      </c>
      <c r="F5" s="22"/>
      <c r="G5" s="23"/>
      <c r="H5" s="3">
        <v>7</v>
      </c>
      <c r="I5" s="10">
        <v>5</v>
      </c>
      <c r="J5" s="3">
        <v>4</v>
      </c>
      <c r="K5" s="10">
        <v>5</v>
      </c>
      <c r="L5" s="22"/>
      <c r="M5" s="23"/>
      <c r="N5" s="31">
        <v>1</v>
      </c>
      <c r="O5" s="15">
        <v>5</v>
      </c>
      <c r="P5" s="22"/>
      <c r="Q5" s="23"/>
      <c r="R5" s="31">
        <v>5</v>
      </c>
      <c r="S5" s="29">
        <v>5</v>
      </c>
      <c r="T5" s="28">
        <v>2</v>
      </c>
      <c r="U5" s="29">
        <v>5</v>
      </c>
      <c r="V5" s="4">
        <v>5</v>
      </c>
      <c r="W5" s="12">
        <v>4</v>
      </c>
      <c r="X5" s="4">
        <f t="shared" ref="X5:X31" si="0">B5+D5+F5+H5+J5+L5+N5+P5+R5+T5+V5</f>
        <v>74</v>
      </c>
      <c r="Y5" s="15">
        <f>((B5*C5)+(D5*E5)+(F5*G5)+(H5*I5)+(J5*K5)+(L5*M5)+(N5*O5)+(P5*Q5)+(R5*S5)+(T5*U5)+(V5*W5))/X5</f>
        <v>4.5945945945945947</v>
      </c>
    </row>
    <row r="6" spans="1:25" ht="26.4" x14ac:dyDescent="0.25">
      <c r="A6" s="19" t="s">
        <v>28</v>
      </c>
      <c r="B6" s="5">
        <v>5</v>
      </c>
      <c r="C6" s="5">
        <v>5</v>
      </c>
      <c r="D6" s="3">
        <v>50</v>
      </c>
      <c r="E6" s="10">
        <v>4.5</v>
      </c>
      <c r="F6" s="22"/>
      <c r="G6" s="23"/>
      <c r="H6" s="3">
        <v>7</v>
      </c>
      <c r="I6" s="10">
        <v>5</v>
      </c>
      <c r="J6" s="3">
        <v>4</v>
      </c>
      <c r="K6" s="10">
        <v>5</v>
      </c>
      <c r="L6" s="22"/>
      <c r="M6" s="23"/>
      <c r="N6" s="31">
        <v>1</v>
      </c>
      <c r="O6" s="15">
        <v>5</v>
      </c>
      <c r="P6" s="22"/>
      <c r="Q6" s="23"/>
      <c r="R6" s="31">
        <v>5</v>
      </c>
      <c r="S6" s="29">
        <v>5</v>
      </c>
      <c r="T6" s="28">
        <v>2</v>
      </c>
      <c r="U6" s="29">
        <v>5</v>
      </c>
      <c r="V6" s="4">
        <v>5</v>
      </c>
      <c r="W6" s="12">
        <v>4.2</v>
      </c>
      <c r="X6" s="4">
        <f t="shared" si="0"/>
        <v>79</v>
      </c>
      <c r="Y6" s="15">
        <f t="shared" ref="Y6:Y31" si="1">((B6*C6)+(D6*E6)+(F6*G6)+(H6*I6)+(J6*K6)+(L6*M6)+(N6*O6)+(P6*Q6)+(R6*S6)+(T6*U6)+(V6*W6))/X6</f>
        <v>4.6329113924050631</v>
      </c>
    </row>
    <row r="7" spans="1:25" x14ac:dyDescent="0.25">
      <c r="A7" s="11" t="s">
        <v>29</v>
      </c>
      <c r="B7" s="2">
        <v>5</v>
      </c>
      <c r="C7" s="2">
        <v>5</v>
      </c>
      <c r="D7" s="3">
        <v>49</v>
      </c>
      <c r="E7" s="10">
        <v>4.4000000000000004</v>
      </c>
      <c r="F7" s="22"/>
      <c r="G7" s="23"/>
      <c r="H7" s="3"/>
      <c r="I7" s="10"/>
      <c r="J7" s="3"/>
      <c r="K7" s="10"/>
      <c r="L7" s="22"/>
      <c r="M7" s="23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54</v>
      </c>
      <c r="Y7" s="15">
        <f t="shared" si="1"/>
        <v>4.4555555555555557</v>
      </c>
    </row>
    <row r="8" spans="1:25" x14ac:dyDescent="0.25">
      <c r="A8" s="11" t="s">
        <v>41</v>
      </c>
      <c r="B8" s="2"/>
      <c r="C8" s="2"/>
      <c r="D8" s="3">
        <v>51</v>
      </c>
      <c r="E8" s="10">
        <v>4.7</v>
      </c>
      <c r="F8" s="22"/>
      <c r="G8" s="23"/>
      <c r="H8" s="3"/>
      <c r="I8" s="10"/>
      <c r="J8" s="3"/>
      <c r="K8" s="10"/>
      <c r="L8" s="22"/>
      <c r="M8" s="23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51</v>
      </c>
      <c r="Y8" s="15">
        <f t="shared" si="1"/>
        <v>4.7</v>
      </c>
    </row>
    <row r="9" spans="1:25" ht="26.4" x14ac:dyDescent="0.25">
      <c r="A9" s="19" t="s">
        <v>30</v>
      </c>
      <c r="B9" s="2">
        <v>5</v>
      </c>
      <c r="C9" s="2">
        <v>4.8</v>
      </c>
      <c r="D9" s="3">
        <v>47</v>
      </c>
      <c r="E9" s="10">
        <v>4.3</v>
      </c>
      <c r="F9" s="22"/>
      <c r="G9" s="23"/>
      <c r="H9" s="3"/>
      <c r="I9" s="10"/>
      <c r="J9" s="3"/>
      <c r="K9" s="10"/>
      <c r="L9" s="22"/>
      <c r="M9" s="23"/>
      <c r="N9" s="31"/>
      <c r="O9" s="15"/>
      <c r="P9" s="22"/>
      <c r="Q9" s="23"/>
      <c r="R9" s="31">
        <v>5</v>
      </c>
      <c r="S9" s="29">
        <v>5</v>
      </c>
      <c r="T9" s="28"/>
      <c r="U9" s="29"/>
      <c r="V9" s="4"/>
      <c r="W9" s="12"/>
      <c r="X9" s="4">
        <f t="shared" si="0"/>
        <v>57</v>
      </c>
      <c r="Y9" s="15">
        <f t="shared" si="1"/>
        <v>4.405263157894737</v>
      </c>
    </row>
    <row r="10" spans="1:25" ht="26.4" x14ac:dyDescent="0.25">
      <c r="A10" s="19" t="s">
        <v>31</v>
      </c>
      <c r="B10" s="2">
        <v>5</v>
      </c>
      <c r="C10" s="2">
        <v>4.8</v>
      </c>
      <c r="D10" s="3">
        <v>45</v>
      </c>
      <c r="E10" s="10">
        <v>4.0999999999999996</v>
      </c>
      <c r="F10" s="22"/>
      <c r="G10" s="23"/>
      <c r="H10" s="3"/>
      <c r="I10" s="10"/>
      <c r="J10" s="3"/>
      <c r="K10" s="10"/>
      <c r="L10" s="22"/>
      <c r="M10" s="23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50</v>
      </c>
      <c r="Y10" s="15">
        <f t="shared" si="1"/>
        <v>4.169999999999999</v>
      </c>
    </row>
    <row r="11" spans="1:25" ht="26.4" x14ac:dyDescent="0.25">
      <c r="A11" s="30" t="s">
        <v>32</v>
      </c>
      <c r="B11" s="2">
        <v>4</v>
      </c>
      <c r="C11" s="2">
        <v>4.8</v>
      </c>
      <c r="D11" s="3">
        <v>45</v>
      </c>
      <c r="E11" s="10">
        <v>4.3</v>
      </c>
      <c r="F11" s="22"/>
      <c r="G11" s="23"/>
      <c r="H11" s="3">
        <v>7</v>
      </c>
      <c r="I11" s="10">
        <v>5</v>
      </c>
      <c r="J11" s="3">
        <v>4</v>
      </c>
      <c r="K11" s="10">
        <v>5</v>
      </c>
      <c r="L11" s="22"/>
      <c r="M11" s="23"/>
      <c r="N11" s="31">
        <v>1</v>
      </c>
      <c r="O11" s="15">
        <v>5</v>
      </c>
      <c r="P11" s="22"/>
      <c r="Q11" s="23"/>
      <c r="R11" s="31">
        <v>5</v>
      </c>
      <c r="S11" s="29">
        <v>5</v>
      </c>
      <c r="T11" s="28">
        <v>2</v>
      </c>
      <c r="U11" s="29">
        <v>5</v>
      </c>
      <c r="V11" s="4">
        <v>5</v>
      </c>
      <c r="W11" s="12">
        <v>3.8</v>
      </c>
      <c r="X11" s="4">
        <f t="shared" si="0"/>
        <v>73</v>
      </c>
      <c r="Y11" s="15">
        <f t="shared" si="1"/>
        <v>4.4753424657534246</v>
      </c>
    </row>
    <row r="12" spans="1:25" x14ac:dyDescent="0.25">
      <c r="A12" s="30" t="s">
        <v>43</v>
      </c>
      <c r="B12" s="2"/>
      <c r="C12" s="2"/>
      <c r="D12" s="3"/>
      <c r="E12" s="10"/>
      <c r="F12" s="22"/>
      <c r="G12" s="23"/>
      <c r="H12" s="3"/>
      <c r="I12" s="10"/>
      <c r="J12" s="3"/>
      <c r="K12" s="10"/>
      <c r="L12" s="22"/>
      <c r="M12" s="23"/>
      <c r="N12" s="31"/>
      <c r="O12" s="15"/>
      <c r="P12" s="22"/>
      <c r="Q12" s="23"/>
      <c r="R12" s="31"/>
      <c r="S12" s="29"/>
      <c r="T12" s="28">
        <v>2</v>
      </c>
      <c r="U12" s="29">
        <v>5</v>
      </c>
      <c r="V12" s="4">
        <v>5</v>
      </c>
      <c r="W12" s="12">
        <v>4.2</v>
      </c>
      <c r="X12" s="4">
        <f t="shared" si="0"/>
        <v>7</v>
      </c>
      <c r="Y12" s="15">
        <f t="shared" si="1"/>
        <v>4.4285714285714288</v>
      </c>
    </row>
    <row r="13" spans="1:25" x14ac:dyDescent="0.25">
      <c r="A13" s="25" t="s">
        <v>33</v>
      </c>
      <c r="B13" s="2">
        <v>5</v>
      </c>
      <c r="C13" s="2">
        <v>4.8</v>
      </c>
      <c r="D13" s="3"/>
      <c r="E13" s="10"/>
      <c r="F13" s="22"/>
      <c r="G13" s="23"/>
      <c r="H13" s="3"/>
      <c r="I13" s="10"/>
      <c r="J13" s="3"/>
      <c r="K13" s="10"/>
      <c r="L13" s="22"/>
      <c r="M13" s="23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5</v>
      </c>
      <c r="Y13" s="15">
        <f t="shared" si="1"/>
        <v>4.8</v>
      </c>
    </row>
    <row r="14" spans="1:25" x14ac:dyDescent="0.25">
      <c r="A14" s="25" t="s">
        <v>9</v>
      </c>
      <c r="B14" s="2">
        <v>4</v>
      </c>
      <c r="C14" s="2">
        <v>4.5</v>
      </c>
      <c r="D14" s="3"/>
      <c r="E14" s="10"/>
      <c r="F14" s="22"/>
      <c r="G14" s="23"/>
      <c r="H14" s="3"/>
      <c r="I14" s="10"/>
      <c r="J14" s="3"/>
      <c r="K14" s="10"/>
      <c r="L14" s="22"/>
      <c r="M14" s="23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4</v>
      </c>
      <c r="Y14" s="15">
        <f t="shared" si="1"/>
        <v>4.5</v>
      </c>
    </row>
    <row r="15" spans="1:25" x14ac:dyDescent="0.25">
      <c r="A15" s="25" t="s">
        <v>10</v>
      </c>
      <c r="B15" s="2">
        <v>3</v>
      </c>
      <c r="C15" s="2">
        <v>4.7</v>
      </c>
      <c r="D15" s="3"/>
      <c r="E15" s="10"/>
      <c r="F15" s="22"/>
      <c r="G15" s="23"/>
      <c r="H15" s="3"/>
      <c r="I15" s="10"/>
      <c r="J15" s="3"/>
      <c r="K15" s="10"/>
      <c r="L15" s="22"/>
      <c r="M15" s="23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4.7</v>
      </c>
    </row>
    <row r="16" spans="1:25" x14ac:dyDescent="0.25">
      <c r="A16" s="25" t="s">
        <v>42</v>
      </c>
      <c r="B16" s="2">
        <v>5</v>
      </c>
      <c r="C16" s="2">
        <v>4.8</v>
      </c>
      <c r="D16" s="3">
        <v>51</v>
      </c>
      <c r="E16" s="10">
        <v>4.4000000000000004</v>
      </c>
      <c r="F16" s="22"/>
      <c r="G16" s="23"/>
      <c r="H16" s="3"/>
      <c r="I16" s="10"/>
      <c r="J16" s="3"/>
      <c r="K16" s="10"/>
      <c r="L16" s="22"/>
      <c r="M16" s="23"/>
      <c r="N16" s="31"/>
      <c r="O16" s="15"/>
      <c r="P16" s="22"/>
      <c r="Q16" s="23"/>
      <c r="R16" s="31">
        <v>5</v>
      </c>
      <c r="S16" s="29">
        <v>5</v>
      </c>
      <c r="T16" s="28"/>
      <c r="U16" s="29"/>
      <c r="V16" s="4"/>
      <c r="W16" s="12"/>
      <c r="X16" s="4">
        <f t="shared" si="0"/>
        <v>61</v>
      </c>
      <c r="Y16" s="15">
        <f t="shared" si="1"/>
        <v>4.4819672131147534</v>
      </c>
    </row>
    <row r="17" spans="1:25" ht="16.5" customHeight="1" x14ac:dyDescent="0.25">
      <c r="A17" s="25" t="s">
        <v>20</v>
      </c>
      <c r="B17" s="2">
        <v>4</v>
      </c>
      <c r="C17" s="2">
        <v>4.8</v>
      </c>
      <c r="D17" s="3">
        <v>51</v>
      </c>
      <c r="E17" s="10">
        <v>4.5</v>
      </c>
      <c r="F17" s="22"/>
      <c r="G17" s="23"/>
      <c r="H17" s="3">
        <v>7</v>
      </c>
      <c r="I17" s="10">
        <v>5</v>
      </c>
      <c r="J17" s="3">
        <v>4</v>
      </c>
      <c r="K17" s="10">
        <v>5</v>
      </c>
      <c r="L17" s="22"/>
      <c r="M17" s="23"/>
      <c r="N17" s="31">
        <v>1</v>
      </c>
      <c r="O17" s="15">
        <v>5</v>
      </c>
      <c r="P17" s="22"/>
      <c r="Q17" s="23"/>
      <c r="R17" s="31">
        <v>5</v>
      </c>
      <c r="S17" s="29">
        <v>5</v>
      </c>
      <c r="T17" s="28">
        <v>2</v>
      </c>
      <c r="U17" s="29">
        <v>5</v>
      </c>
      <c r="V17" s="4">
        <v>5</v>
      </c>
      <c r="W17" s="12">
        <v>4.2</v>
      </c>
      <c r="X17" s="4">
        <f t="shared" si="0"/>
        <v>79</v>
      </c>
      <c r="Y17" s="15">
        <f t="shared" si="1"/>
        <v>4.6164556962025314</v>
      </c>
    </row>
    <row r="18" spans="1:25" ht="16.5" customHeight="1" x14ac:dyDescent="0.25">
      <c r="A18" s="25" t="s">
        <v>34</v>
      </c>
      <c r="B18" s="2">
        <v>5</v>
      </c>
      <c r="C18" s="2">
        <v>4.5999999999999996</v>
      </c>
      <c r="D18" s="3">
        <v>45</v>
      </c>
      <c r="E18" s="10">
        <v>4.5999999999999996</v>
      </c>
      <c r="F18" s="22"/>
      <c r="G18" s="23"/>
      <c r="H18" s="3">
        <v>7</v>
      </c>
      <c r="I18" s="10">
        <v>5</v>
      </c>
      <c r="J18" s="3">
        <v>4</v>
      </c>
      <c r="K18" s="10">
        <v>5</v>
      </c>
      <c r="L18" s="22"/>
      <c r="M18" s="23"/>
      <c r="N18" s="31">
        <v>1</v>
      </c>
      <c r="O18" s="15">
        <v>5</v>
      </c>
      <c r="P18" s="22"/>
      <c r="Q18" s="23"/>
      <c r="R18" s="31">
        <v>5</v>
      </c>
      <c r="S18" s="29">
        <v>5</v>
      </c>
      <c r="T18" s="28">
        <v>2</v>
      </c>
      <c r="U18" s="29">
        <v>5</v>
      </c>
      <c r="V18" s="4">
        <v>5</v>
      </c>
      <c r="W18" s="12">
        <v>4</v>
      </c>
      <c r="X18" s="4">
        <f t="shared" si="0"/>
        <v>74</v>
      </c>
      <c r="Y18" s="15">
        <f t="shared" si="1"/>
        <v>4.6621621621621623</v>
      </c>
    </row>
    <row r="19" spans="1:25" ht="16.5" customHeight="1" x14ac:dyDescent="0.25">
      <c r="A19" s="25" t="s">
        <v>26</v>
      </c>
      <c r="B19" s="2">
        <v>5</v>
      </c>
      <c r="C19" s="2">
        <v>4.8</v>
      </c>
      <c r="D19" s="3">
        <v>50</v>
      </c>
      <c r="E19" s="10">
        <v>4.3</v>
      </c>
      <c r="F19" s="22"/>
      <c r="G19" s="23"/>
      <c r="H19" s="3">
        <v>7</v>
      </c>
      <c r="I19" s="10">
        <v>5</v>
      </c>
      <c r="J19" s="3">
        <v>4</v>
      </c>
      <c r="K19" s="10">
        <v>5</v>
      </c>
      <c r="L19" s="22"/>
      <c r="M19" s="23"/>
      <c r="N19" s="31">
        <v>1</v>
      </c>
      <c r="O19" s="15">
        <v>5</v>
      </c>
      <c r="P19" s="22"/>
      <c r="Q19" s="23"/>
      <c r="R19" s="31">
        <v>5</v>
      </c>
      <c r="S19" s="29">
        <v>5</v>
      </c>
      <c r="T19" s="28">
        <v>2</v>
      </c>
      <c r="U19" s="29">
        <v>5</v>
      </c>
      <c r="V19" s="4">
        <v>5</v>
      </c>
      <c r="W19" s="12">
        <v>4.2</v>
      </c>
      <c r="X19" s="4">
        <f t="shared" si="0"/>
        <v>79</v>
      </c>
      <c r="Y19" s="15">
        <f t="shared" si="1"/>
        <v>4.4936708860759493</v>
      </c>
    </row>
    <row r="20" spans="1:25" ht="16.5" customHeight="1" x14ac:dyDescent="0.25">
      <c r="A20" s="25" t="s">
        <v>27</v>
      </c>
      <c r="B20" s="2">
        <v>5</v>
      </c>
      <c r="C20" s="2">
        <v>4.8</v>
      </c>
      <c r="D20" s="3">
        <v>50</v>
      </c>
      <c r="E20" s="10">
        <v>4.2</v>
      </c>
      <c r="F20" s="22"/>
      <c r="G20" s="23"/>
      <c r="H20" s="3">
        <v>7</v>
      </c>
      <c r="I20" s="10">
        <v>5</v>
      </c>
      <c r="J20" s="3">
        <v>4</v>
      </c>
      <c r="K20" s="10">
        <v>5</v>
      </c>
      <c r="L20" s="22"/>
      <c r="M20" s="23"/>
      <c r="N20" s="31">
        <v>1</v>
      </c>
      <c r="O20" s="15">
        <v>5</v>
      </c>
      <c r="P20" s="22"/>
      <c r="Q20" s="23"/>
      <c r="R20" s="31">
        <v>5</v>
      </c>
      <c r="S20" s="29">
        <v>5</v>
      </c>
      <c r="T20" s="28">
        <v>2</v>
      </c>
      <c r="U20" s="29">
        <v>5</v>
      </c>
      <c r="V20" s="4">
        <v>5</v>
      </c>
      <c r="W20" s="12">
        <v>4</v>
      </c>
      <c r="X20" s="4">
        <f t="shared" si="0"/>
        <v>79</v>
      </c>
      <c r="Y20" s="15">
        <f t="shared" si="1"/>
        <v>4.4177215189873413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22"/>
      <c r="G21" s="23"/>
      <c r="H21" s="3"/>
      <c r="I21" s="10"/>
      <c r="J21" s="3"/>
      <c r="K21" s="10"/>
      <c r="L21" s="22"/>
      <c r="M21" s="23"/>
      <c r="N21" s="31">
        <v>1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1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22"/>
      <c r="G22" s="23"/>
      <c r="H22" s="3"/>
      <c r="I22" s="10"/>
      <c r="J22" s="3"/>
      <c r="K22" s="10"/>
      <c r="L22" s="22"/>
      <c r="M22" s="23"/>
      <c r="N22" s="31">
        <v>1</v>
      </c>
      <c r="O22" s="15">
        <v>5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1</v>
      </c>
      <c r="Y22" s="15">
        <f t="shared" si="3"/>
        <v>5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22"/>
      <c r="G23" s="23"/>
      <c r="H23" s="3"/>
      <c r="I23" s="10"/>
      <c r="J23" s="3"/>
      <c r="K23" s="10"/>
      <c r="L23" s="22"/>
      <c r="M23" s="23"/>
      <c r="N23" s="31">
        <v>1</v>
      </c>
      <c r="O23" s="15">
        <v>5</v>
      </c>
      <c r="P23" s="22"/>
      <c r="Q23" s="23"/>
      <c r="R23" s="31">
        <v>5</v>
      </c>
      <c r="S23" s="29">
        <v>5</v>
      </c>
      <c r="T23" s="28"/>
      <c r="U23" s="29"/>
      <c r="V23" s="4"/>
      <c r="W23" s="12"/>
      <c r="X23" s="4">
        <f t="shared" si="0"/>
        <v>6</v>
      </c>
      <c r="Y23" s="15">
        <f t="shared" si="1"/>
        <v>5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22"/>
      <c r="G24" s="23"/>
      <c r="H24" s="3"/>
      <c r="I24" s="10"/>
      <c r="J24" s="3">
        <v>4</v>
      </c>
      <c r="K24" s="10">
        <v>5</v>
      </c>
      <c r="L24" s="22"/>
      <c r="M24" s="23"/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4</v>
      </c>
      <c r="Y24" s="15">
        <f t="shared" si="1"/>
        <v>5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22"/>
      <c r="G25" s="23"/>
      <c r="H25" s="3">
        <v>7</v>
      </c>
      <c r="I25" s="10">
        <v>5</v>
      </c>
      <c r="J25" s="3">
        <v>4</v>
      </c>
      <c r="K25" s="10">
        <v>5</v>
      </c>
      <c r="L25" s="22"/>
      <c r="M25" s="23"/>
      <c r="N25" s="31"/>
      <c r="O25" s="15"/>
      <c r="P25" s="22"/>
      <c r="Q25" s="23"/>
      <c r="R25" s="31"/>
      <c r="S25" s="29"/>
      <c r="T25" s="28">
        <v>2</v>
      </c>
      <c r="U25" s="29">
        <v>5</v>
      </c>
      <c r="V25" s="4">
        <v>5</v>
      </c>
      <c r="W25" s="12">
        <v>4.2</v>
      </c>
      <c r="X25" s="4">
        <f t="shared" si="0"/>
        <v>18</v>
      </c>
      <c r="Y25" s="15">
        <f t="shared" si="1"/>
        <v>4.7777777777777777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22"/>
      <c r="G26" s="23"/>
      <c r="H26" s="3"/>
      <c r="I26" s="10"/>
      <c r="J26" s="3"/>
      <c r="K26" s="10"/>
      <c r="L26" s="22"/>
      <c r="M26" s="23"/>
      <c r="N26" s="31"/>
      <c r="O26" s="15"/>
      <c r="P26" s="22"/>
      <c r="Q26" s="23"/>
      <c r="R26" s="31">
        <v>5</v>
      </c>
      <c r="S26" s="29">
        <v>5</v>
      </c>
      <c r="T26" s="28"/>
      <c r="U26" s="29"/>
      <c r="V26" s="4"/>
      <c r="W26" s="12"/>
      <c r="X26" s="4">
        <f t="shared" si="0"/>
        <v>5</v>
      </c>
      <c r="Y26" s="15">
        <f t="shared" si="1"/>
        <v>5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22"/>
      <c r="G27" s="23"/>
      <c r="H27" s="3"/>
      <c r="I27" s="10"/>
      <c r="J27" s="3"/>
      <c r="K27" s="10"/>
      <c r="L27" s="22"/>
      <c r="M27" s="23"/>
      <c r="N27" s="31"/>
      <c r="O27" s="15"/>
      <c r="P27" s="22"/>
      <c r="Q27" s="23"/>
      <c r="R27" s="31">
        <v>5</v>
      </c>
      <c r="S27" s="29">
        <v>5</v>
      </c>
      <c r="T27" s="28"/>
      <c r="U27" s="29"/>
      <c r="V27" s="4"/>
      <c r="W27" s="12"/>
      <c r="X27" s="4">
        <f t="shared" si="0"/>
        <v>5</v>
      </c>
      <c r="Y27" s="15">
        <f t="shared" si="1"/>
        <v>5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22"/>
      <c r="G28" s="23"/>
      <c r="H28" s="3"/>
      <c r="I28" s="10"/>
      <c r="J28" s="3"/>
      <c r="K28" s="10"/>
      <c r="L28" s="22"/>
      <c r="M28" s="23"/>
      <c r="N28" s="31"/>
      <c r="O28" s="15"/>
      <c r="P28" s="22"/>
      <c r="Q28" s="23"/>
      <c r="R28" s="31">
        <v>5</v>
      </c>
      <c r="S28" s="29">
        <v>5</v>
      </c>
      <c r="T28" s="28"/>
      <c r="U28" s="29"/>
      <c r="V28" s="4"/>
      <c r="W28" s="12"/>
      <c r="X28" s="4">
        <f t="shared" si="0"/>
        <v>5</v>
      </c>
      <c r="Y28" s="15">
        <f t="shared" si="1"/>
        <v>5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22"/>
      <c r="G29" s="23"/>
      <c r="H29" s="3"/>
      <c r="I29" s="10"/>
      <c r="J29" s="3"/>
      <c r="K29" s="10"/>
      <c r="L29" s="22"/>
      <c r="M29" s="23"/>
      <c r="N29" s="31"/>
      <c r="O29" s="15"/>
      <c r="P29" s="22"/>
      <c r="Q29" s="23"/>
      <c r="R29" s="31">
        <v>5</v>
      </c>
      <c r="S29" s="29">
        <v>5</v>
      </c>
      <c r="T29" s="28"/>
      <c r="U29" s="29"/>
      <c r="V29" s="4"/>
      <c r="W29" s="12"/>
      <c r="X29" s="4">
        <f t="shared" si="0"/>
        <v>5</v>
      </c>
      <c r="Y29" s="15">
        <f t="shared" si="1"/>
        <v>5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22"/>
      <c r="G30" s="23"/>
      <c r="H30" s="3"/>
      <c r="I30" s="10"/>
      <c r="J30" s="3"/>
      <c r="K30" s="10"/>
      <c r="L30" s="22"/>
      <c r="M30" s="23"/>
      <c r="N30" s="31"/>
      <c r="O30" s="15"/>
      <c r="P30" s="22"/>
      <c r="Q30" s="23"/>
      <c r="R30" s="31">
        <v>5</v>
      </c>
      <c r="S30" s="29">
        <v>5</v>
      </c>
      <c r="T30" s="28"/>
      <c r="U30" s="29"/>
      <c r="V30" s="4"/>
      <c r="W30" s="12"/>
      <c r="X30" s="4">
        <f t="shared" si="0"/>
        <v>5</v>
      </c>
      <c r="Y30" s="15">
        <f t="shared" si="1"/>
        <v>5</v>
      </c>
    </row>
    <row r="31" spans="1:25" ht="40.5" customHeight="1" x14ac:dyDescent="0.25">
      <c r="A31" s="19" t="s">
        <v>38</v>
      </c>
      <c r="B31" s="11">
        <v>5</v>
      </c>
      <c r="C31" s="11">
        <v>4.8</v>
      </c>
      <c r="D31" s="3"/>
      <c r="E31" s="10"/>
      <c r="F31" s="22"/>
      <c r="G31" s="23"/>
      <c r="H31" s="3"/>
      <c r="I31" s="10"/>
      <c r="J31" s="3"/>
      <c r="K31" s="10"/>
      <c r="L31" s="22"/>
      <c r="M31" s="23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5</v>
      </c>
      <c r="Y31" s="15">
        <f t="shared" si="1"/>
        <v>4.8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22"/>
      <c r="G32" s="23"/>
      <c r="H32" s="3"/>
      <c r="I32" s="10"/>
      <c r="J32" s="3"/>
      <c r="K32" s="10"/>
      <c r="L32" s="22"/>
      <c r="M32" s="23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5</v>
      </c>
      <c r="C33" s="15">
        <f>SUM(C5:C32)/14</f>
        <v>4.7857142857142856</v>
      </c>
      <c r="D33" s="18">
        <v>51</v>
      </c>
      <c r="E33" s="15">
        <f>SUM(E5:E32)/12</f>
        <v>4.4000000000000004</v>
      </c>
      <c r="F33" s="24">
        <v>6</v>
      </c>
      <c r="G33" s="23">
        <f>SUM(G5:G32)/9</f>
        <v>0</v>
      </c>
      <c r="H33" s="18">
        <v>7</v>
      </c>
      <c r="I33" s="15">
        <f>SUM(I5:I32)/8</f>
        <v>5</v>
      </c>
      <c r="J33" s="18">
        <v>4</v>
      </c>
      <c r="K33" s="15">
        <f>SUM(K5:K32)/9</f>
        <v>5</v>
      </c>
      <c r="L33" s="24"/>
      <c r="M33" s="23"/>
      <c r="N33" s="18">
        <v>1</v>
      </c>
      <c r="O33" s="15">
        <f>SUM(O5:O32)/10</f>
        <v>5</v>
      </c>
      <c r="P33" s="24"/>
      <c r="Q33" s="23">
        <f>SUM(Q5:Q32)/9</f>
        <v>0</v>
      </c>
      <c r="R33" s="18">
        <v>5</v>
      </c>
      <c r="S33" s="15">
        <f>SUM(S5:S32)/15</f>
        <v>5</v>
      </c>
      <c r="T33" s="18">
        <v>2</v>
      </c>
      <c r="U33" s="15">
        <f>SUM(U5:U32)/9</f>
        <v>5</v>
      </c>
      <c r="V33" s="18">
        <v>5</v>
      </c>
      <c r="W33" s="15">
        <f>SUM(W5:W32)/9</f>
        <v>4.0888888888888886</v>
      </c>
      <c r="X33" s="18">
        <f>SUM(X5:X32)</f>
        <v>889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4.5464566929133863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20 Y32 Y23:Y30">
    <cfRule type="containsErrors" dxfId="52" priority="5">
      <formula>ISERROR(Y5)</formula>
    </cfRule>
  </conditionalFormatting>
  <conditionalFormatting sqref="Y8">
    <cfRule type="containsErrors" dxfId="51" priority="4">
      <formula>ISERROR(Y8)</formula>
    </cfRule>
  </conditionalFormatting>
  <conditionalFormatting sqref="Y12">
    <cfRule type="containsErrors" dxfId="50" priority="3">
      <formula>ISERROR(Y12)</formula>
    </cfRule>
  </conditionalFormatting>
  <conditionalFormatting sqref="Y31">
    <cfRule type="containsErrors" dxfId="49" priority="2">
      <formula>ISERROR(Y31)</formula>
    </cfRule>
  </conditionalFormatting>
  <conditionalFormatting sqref="Y21:Y22">
    <cfRule type="containsErrors" dxfId="48" priority="1">
      <formula>ISERROR(Y21)</formula>
    </cfRule>
  </conditionalFormatting>
  <pageMargins left="0.3" right="0.16" top="0.16" bottom="0.16" header="0.17" footer="0.16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3" topLeftCell="A4" activePane="bottomLeft" state="frozen"/>
      <selection pane="bottomLeft" activeCell="X33" sqref="X33"/>
    </sheetView>
  </sheetViews>
  <sheetFormatPr defaultRowHeight="13.2" x14ac:dyDescent="0.25"/>
  <cols>
    <col min="1" max="1" width="45.109375" customWidth="1"/>
    <col min="2" max="3" width="5.5546875" customWidth="1"/>
    <col min="4" max="4" width="5" customWidth="1"/>
    <col min="5" max="5" width="4.88671875" customWidth="1"/>
    <col min="6" max="6" width="5.109375" customWidth="1"/>
    <col min="7" max="7" width="5.5546875" customWidth="1"/>
    <col min="8" max="9" width="5.33203125" customWidth="1"/>
    <col min="10" max="10" width="4.44140625" customWidth="1"/>
    <col min="11" max="11" width="4.5546875" customWidth="1"/>
    <col min="12" max="12" width="4.44140625" style="33" customWidth="1"/>
    <col min="13" max="13" width="4.5546875" style="33" customWidth="1"/>
    <col min="14" max="14" width="4.88671875" customWidth="1"/>
    <col min="15" max="15" width="5.109375" customWidth="1"/>
    <col min="16" max="19" width="5.5546875" customWidth="1"/>
    <col min="20" max="20" width="4.6640625" customWidth="1"/>
    <col min="21" max="21" width="5.5546875" customWidth="1"/>
    <col min="22" max="23" width="5.33203125" customWidth="1"/>
    <col min="24" max="24" width="4.88671875" customWidth="1"/>
    <col min="25" max="25" width="6.109375" customWidth="1"/>
  </cols>
  <sheetData>
    <row r="1" spans="1:25" ht="18.600000000000001" x14ac:dyDescent="0.45">
      <c r="A1" s="13" t="s">
        <v>54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25.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64" t="s">
        <v>24</v>
      </c>
      <c r="G3" s="65"/>
      <c r="H3" s="49" t="s">
        <v>5</v>
      </c>
      <c r="I3" s="50"/>
      <c r="J3" s="49" t="s">
        <v>7</v>
      </c>
      <c r="K3" s="50"/>
      <c r="L3" s="55" t="s">
        <v>8</v>
      </c>
      <c r="M3" s="56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20" t="s">
        <v>18</v>
      </c>
      <c r="G4" s="21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x14ac:dyDescent="0.25">
      <c r="A5" s="19" t="s">
        <v>44</v>
      </c>
      <c r="B5" s="2"/>
      <c r="C5" s="2"/>
      <c r="D5" s="3">
        <v>43</v>
      </c>
      <c r="E5" s="10">
        <v>4.7</v>
      </c>
      <c r="F5" s="22"/>
      <c r="G5" s="23"/>
      <c r="H5" s="3">
        <v>8</v>
      </c>
      <c r="I5" s="10">
        <v>4.9000000000000004</v>
      </c>
      <c r="J5" s="3">
        <v>3</v>
      </c>
      <c r="K5" s="10">
        <v>4.3</v>
      </c>
      <c r="L5" s="31">
        <v>7</v>
      </c>
      <c r="M5" s="15">
        <v>4.9000000000000004</v>
      </c>
      <c r="N5" s="31">
        <v>1</v>
      </c>
      <c r="O5" s="15">
        <v>5</v>
      </c>
      <c r="P5" s="22"/>
      <c r="Q5" s="23"/>
      <c r="R5" s="31">
        <v>12</v>
      </c>
      <c r="S5" s="29">
        <v>5</v>
      </c>
      <c r="T5" s="28">
        <v>13</v>
      </c>
      <c r="U5" s="29">
        <v>4.9000000000000004</v>
      </c>
      <c r="V5" s="4">
        <v>11</v>
      </c>
      <c r="W5" s="12">
        <v>5</v>
      </c>
      <c r="X5" s="4">
        <f t="shared" ref="X5:X31" si="0">B5+D5+F5+H5+J5+L5+N5+P5+R5+T5+V5</f>
        <v>98</v>
      </c>
      <c r="Y5" s="15">
        <f>((B5*C5)+(D5*E5)+(F5*G5)+(H5*I5)+(J5*K5)+(L5*M5)+(N5*O5)+(P5*Q5)+(R5*S5)+(T5*U5)+(V5*W5))/X5</f>
        <v>4.8183673469387758</v>
      </c>
    </row>
    <row r="6" spans="1:25" ht="26.4" x14ac:dyDescent="0.25">
      <c r="A6" s="19" t="s">
        <v>28</v>
      </c>
      <c r="B6" s="5">
        <v>2</v>
      </c>
      <c r="C6" s="5">
        <v>5</v>
      </c>
      <c r="D6" s="3">
        <v>44</v>
      </c>
      <c r="E6" s="10">
        <v>4.7</v>
      </c>
      <c r="F6" s="22"/>
      <c r="G6" s="23"/>
      <c r="H6" s="3">
        <v>8</v>
      </c>
      <c r="I6" s="10">
        <v>4.9000000000000004</v>
      </c>
      <c r="J6" s="3">
        <v>3</v>
      </c>
      <c r="K6" s="10">
        <v>3.7</v>
      </c>
      <c r="L6" s="31">
        <v>7</v>
      </c>
      <c r="M6" s="15">
        <v>4.5999999999999996</v>
      </c>
      <c r="N6" s="31">
        <v>1</v>
      </c>
      <c r="O6" s="15">
        <v>5</v>
      </c>
      <c r="P6" s="22"/>
      <c r="Q6" s="23"/>
      <c r="R6" s="31">
        <v>12</v>
      </c>
      <c r="S6" s="29">
        <v>5</v>
      </c>
      <c r="T6" s="28">
        <v>13</v>
      </c>
      <c r="U6" s="29">
        <v>4.9000000000000004</v>
      </c>
      <c r="V6" s="4">
        <v>11</v>
      </c>
      <c r="W6" s="12">
        <v>5</v>
      </c>
      <c r="X6" s="4">
        <f t="shared" si="0"/>
        <v>101</v>
      </c>
      <c r="Y6" s="15">
        <f t="shared" ref="Y6:Y31" si="1">((B6*C6)+(D6*E6)+(F6*G6)+(H6*I6)+(J6*K6)+(L6*M6)+(N6*O6)+(P6*Q6)+(R6*S6)+(T6*U6)+(V6*W6))/X6</f>
        <v>4.782178217821782</v>
      </c>
    </row>
    <row r="7" spans="1:25" x14ac:dyDescent="0.25">
      <c r="A7" s="11" t="s">
        <v>29</v>
      </c>
      <c r="B7" s="2">
        <v>2</v>
      </c>
      <c r="C7" s="2">
        <v>5</v>
      </c>
      <c r="D7" s="3">
        <v>39</v>
      </c>
      <c r="E7" s="10">
        <v>4.5</v>
      </c>
      <c r="F7" s="22"/>
      <c r="G7" s="23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41</v>
      </c>
      <c r="Y7" s="15">
        <f t="shared" si="1"/>
        <v>4.524390243902439</v>
      </c>
    </row>
    <row r="8" spans="1:25" x14ac:dyDescent="0.25">
      <c r="A8" s="11" t="s">
        <v>41</v>
      </c>
      <c r="B8" s="2"/>
      <c r="C8" s="2"/>
      <c r="D8" s="3">
        <v>44</v>
      </c>
      <c r="E8" s="10">
        <v>4.8</v>
      </c>
      <c r="F8" s="22"/>
      <c r="G8" s="23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44</v>
      </c>
      <c r="Y8" s="15">
        <f t="shared" si="1"/>
        <v>4.8</v>
      </c>
    </row>
    <row r="9" spans="1:25" ht="26.4" x14ac:dyDescent="0.25">
      <c r="A9" s="19" t="s">
        <v>30</v>
      </c>
      <c r="B9" s="2">
        <v>2</v>
      </c>
      <c r="C9" s="2">
        <v>5</v>
      </c>
      <c r="D9" s="3">
        <v>40</v>
      </c>
      <c r="E9" s="10">
        <v>4.7</v>
      </c>
      <c r="F9" s="22"/>
      <c r="G9" s="23"/>
      <c r="H9" s="3"/>
      <c r="I9" s="10"/>
      <c r="J9" s="3"/>
      <c r="K9" s="10"/>
      <c r="L9" s="31"/>
      <c r="M9" s="15"/>
      <c r="N9" s="31"/>
      <c r="O9" s="15"/>
      <c r="P9" s="22"/>
      <c r="Q9" s="23"/>
      <c r="R9" s="31">
        <v>10</v>
      </c>
      <c r="S9" s="29">
        <v>5</v>
      </c>
      <c r="T9" s="28"/>
      <c r="U9" s="29"/>
      <c r="V9" s="4"/>
      <c r="W9" s="12"/>
      <c r="X9" s="4">
        <f t="shared" si="0"/>
        <v>52</v>
      </c>
      <c r="Y9" s="15">
        <f t="shared" si="1"/>
        <v>4.7692307692307692</v>
      </c>
    </row>
    <row r="10" spans="1:25" ht="26.4" x14ac:dyDescent="0.25">
      <c r="A10" s="19" t="s">
        <v>31</v>
      </c>
      <c r="B10" s="2">
        <v>2</v>
      </c>
      <c r="C10" s="2">
        <v>5</v>
      </c>
      <c r="D10" s="3">
        <v>37</v>
      </c>
      <c r="E10" s="10">
        <v>4.5999999999999996</v>
      </c>
      <c r="F10" s="22"/>
      <c r="G10" s="23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39</v>
      </c>
      <c r="Y10" s="15">
        <f t="shared" si="1"/>
        <v>4.6205128205128201</v>
      </c>
    </row>
    <row r="11" spans="1:25" ht="26.4" x14ac:dyDescent="0.25">
      <c r="A11" s="30" t="s">
        <v>59</v>
      </c>
      <c r="B11" s="2">
        <v>2</v>
      </c>
      <c r="C11" s="2">
        <v>4</v>
      </c>
      <c r="D11" s="3">
        <v>37</v>
      </c>
      <c r="E11" s="10">
        <v>4.5</v>
      </c>
      <c r="F11" s="22"/>
      <c r="G11" s="23"/>
      <c r="H11" s="3">
        <v>6</v>
      </c>
      <c r="I11" s="10">
        <v>4.8</v>
      </c>
      <c r="J11" s="3">
        <v>3</v>
      </c>
      <c r="K11" s="10">
        <v>4.3</v>
      </c>
      <c r="L11" s="31">
        <v>7</v>
      </c>
      <c r="M11" s="15">
        <v>4.9000000000000004</v>
      </c>
      <c r="N11" s="31">
        <v>1</v>
      </c>
      <c r="O11" s="15">
        <v>5</v>
      </c>
      <c r="P11" s="22"/>
      <c r="Q11" s="23"/>
      <c r="R11" s="31">
        <v>11</v>
      </c>
      <c r="S11" s="29">
        <v>5</v>
      </c>
      <c r="T11" s="28">
        <v>10</v>
      </c>
      <c r="U11" s="29">
        <v>4.5999999999999996</v>
      </c>
      <c r="V11" s="4">
        <v>9</v>
      </c>
      <c r="W11" s="12">
        <v>4.8</v>
      </c>
      <c r="X11" s="4">
        <f t="shared" si="0"/>
        <v>86</v>
      </c>
      <c r="Y11" s="15">
        <f t="shared" si="1"/>
        <v>4.6476744186046508</v>
      </c>
    </row>
    <row r="12" spans="1:25" x14ac:dyDescent="0.25">
      <c r="A12" s="30" t="s">
        <v>60</v>
      </c>
      <c r="B12" s="2"/>
      <c r="C12" s="2"/>
      <c r="D12" s="3"/>
      <c r="E12" s="10"/>
      <c r="F12" s="22"/>
      <c r="G12" s="23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13</v>
      </c>
      <c r="U12" s="29">
        <v>4.9000000000000004</v>
      </c>
      <c r="V12" s="4">
        <v>11</v>
      </c>
      <c r="W12" s="12">
        <v>5</v>
      </c>
      <c r="X12" s="4">
        <f t="shared" si="0"/>
        <v>24</v>
      </c>
      <c r="Y12" s="15">
        <f t="shared" si="1"/>
        <v>4.9458333333333337</v>
      </c>
    </row>
    <row r="13" spans="1:25" x14ac:dyDescent="0.25">
      <c r="A13" s="25" t="s">
        <v>33</v>
      </c>
      <c r="B13" s="2">
        <v>2</v>
      </c>
      <c r="C13" s="2">
        <v>5</v>
      </c>
      <c r="D13" s="3"/>
      <c r="E13" s="10"/>
      <c r="F13" s="22"/>
      <c r="G13" s="23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2</v>
      </c>
      <c r="Y13" s="15">
        <f t="shared" si="1"/>
        <v>5</v>
      </c>
    </row>
    <row r="14" spans="1:25" x14ac:dyDescent="0.25">
      <c r="A14" s="25" t="s">
        <v>9</v>
      </c>
      <c r="B14" s="2">
        <v>2</v>
      </c>
      <c r="C14" s="2">
        <v>5</v>
      </c>
      <c r="D14" s="3"/>
      <c r="E14" s="10"/>
      <c r="F14" s="22"/>
      <c r="G14" s="23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2</v>
      </c>
      <c r="Y14" s="15">
        <f t="shared" si="1"/>
        <v>5</v>
      </c>
    </row>
    <row r="15" spans="1:25" x14ac:dyDescent="0.25">
      <c r="A15" s="25" t="s">
        <v>10</v>
      </c>
      <c r="B15" s="2">
        <v>2</v>
      </c>
      <c r="C15" s="2">
        <v>5</v>
      </c>
      <c r="D15" s="3"/>
      <c r="E15" s="10"/>
      <c r="F15" s="22"/>
      <c r="G15" s="23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2</v>
      </c>
      <c r="Y15" s="15">
        <f t="shared" si="1"/>
        <v>5</v>
      </c>
    </row>
    <row r="16" spans="1:25" x14ac:dyDescent="0.25">
      <c r="A16" s="25" t="s">
        <v>42</v>
      </c>
      <c r="B16" s="2">
        <v>2</v>
      </c>
      <c r="C16" s="2">
        <v>5</v>
      </c>
      <c r="D16" s="3">
        <v>44</v>
      </c>
      <c r="E16" s="10">
        <v>4.5</v>
      </c>
      <c r="F16" s="22"/>
      <c r="G16" s="23"/>
      <c r="H16" s="3"/>
      <c r="I16" s="10"/>
      <c r="J16" s="3"/>
      <c r="K16" s="10"/>
      <c r="L16" s="31"/>
      <c r="M16" s="15"/>
      <c r="N16" s="31"/>
      <c r="O16" s="15"/>
      <c r="P16" s="22"/>
      <c r="Q16" s="23"/>
      <c r="R16" s="31">
        <v>12</v>
      </c>
      <c r="S16" s="29">
        <v>4.9000000000000004</v>
      </c>
      <c r="T16" s="28"/>
      <c r="U16" s="29"/>
      <c r="V16" s="4"/>
      <c r="W16" s="12"/>
      <c r="X16" s="4">
        <f t="shared" si="0"/>
        <v>58</v>
      </c>
      <c r="Y16" s="15">
        <f t="shared" si="1"/>
        <v>4.6000000000000005</v>
      </c>
    </row>
    <row r="17" spans="1:25" ht="16.5" customHeight="1" x14ac:dyDescent="0.25">
      <c r="A17" s="25" t="s">
        <v>20</v>
      </c>
      <c r="B17" s="2">
        <v>2</v>
      </c>
      <c r="C17" s="2">
        <v>5</v>
      </c>
      <c r="D17" s="3">
        <v>43</v>
      </c>
      <c r="E17" s="10">
        <v>4.5999999999999996</v>
      </c>
      <c r="F17" s="22"/>
      <c r="G17" s="23"/>
      <c r="H17" s="3">
        <v>8</v>
      </c>
      <c r="I17" s="10">
        <v>4.9000000000000004</v>
      </c>
      <c r="J17" s="3">
        <v>3</v>
      </c>
      <c r="K17" s="10">
        <v>4.7</v>
      </c>
      <c r="L17" s="31">
        <v>7</v>
      </c>
      <c r="M17" s="15">
        <v>5</v>
      </c>
      <c r="N17" s="31">
        <v>1</v>
      </c>
      <c r="O17" s="15">
        <v>5</v>
      </c>
      <c r="P17" s="22"/>
      <c r="Q17" s="23"/>
      <c r="R17" s="31">
        <v>12</v>
      </c>
      <c r="S17" s="29">
        <v>5</v>
      </c>
      <c r="T17" s="28">
        <v>13</v>
      </c>
      <c r="U17" s="29">
        <v>4.9000000000000004</v>
      </c>
      <c r="V17" s="4">
        <v>11</v>
      </c>
      <c r="W17" s="12">
        <v>5</v>
      </c>
      <c r="X17" s="4">
        <f t="shared" si="0"/>
        <v>100</v>
      </c>
      <c r="Y17" s="15">
        <f t="shared" si="1"/>
        <v>4.798</v>
      </c>
    </row>
    <row r="18" spans="1:25" ht="16.5" customHeight="1" x14ac:dyDescent="0.25">
      <c r="A18" s="25" t="s">
        <v>34</v>
      </c>
      <c r="B18" s="2">
        <v>2</v>
      </c>
      <c r="C18" s="2">
        <v>5</v>
      </c>
      <c r="D18" s="3">
        <v>44</v>
      </c>
      <c r="E18" s="10">
        <v>4.8</v>
      </c>
      <c r="F18" s="22"/>
      <c r="G18" s="23"/>
      <c r="H18" s="3">
        <v>7</v>
      </c>
      <c r="I18" s="10">
        <v>4.9000000000000004</v>
      </c>
      <c r="J18" s="3">
        <v>2</v>
      </c>
      <c r="K18" s="10">
        <v>5</v>
      </c>
      <c r="L18" s="31">
        <v>7</v>
      </c>
      <c r="M18" s="15">
        <v>5</v>
      </c>
      <c r="N18" s="31">
        <v>1</v>
      </c>
      <c r="O18" s="15">
        <v>5</v>
      </c>
      <c r="P18" s="22"/>
      <c r="Q18" s="23"/>
      <c r="R18" s="31">
        <v>12</v>
      </c>
      <c r="S18" s="29">
        <v>5</v>
      </c>
      <c r="T18" s="28">
        <v>13</v>
      </c>
      <c r="U18" s="29">
        <v>4.9000000000000004</v>
      </c>
      <c r="V18" s="4">
        <v>11</v>
      </c>
      <c r="W18" s="12">
        <v>4.9000000000000004</v>
      </c>
      <c r="X18" s="4">
        <f t="shared" si="0"/>
        <v>99</v>
      </c>
      <c r="Y18" s="15">
        <f t="shared" si="1"/>
        <v>4.8797979797979805</v>
      </c>
    </row>
    <row r="19" spans="1:25" ht="16.5" customHeight="1" x14ac:dyDescent="0.25">
      <c r="A19" s="25" t="s">
        <v>26</v>
      </c>
      <c r="B19" s="2">
        <v>2</v>
      </c>
      <c r="C19" s="2">
        <v>5</v>
      </c>
      <c r="D19" s="3">
        <v>44</v>
      </c>
      <c r="E19" s="10">
        <v>4.5</v>
      </c>
      <c r="F19" s="22"/>
      <c r="G19" s="23"/>
      <c r="H19" s="3">
        <v>8</v>
      </c>
      <c r="I19" s="10">
        <v>4.9000000000000004</v>
      </c>
      <c r="J19" s="3">
        <v>3</v>
      </c>
      <c r="K19" s="10">
        <v>4.3</v>
      </c>
      <c r="L19" s="31">
        <v>6</v>
      </c>
      <c r="M19" s="15">
        <v>5</v>
      </c>
      <c r="N19" s="31">
        <v>1</v>
      </c>
      <c r="O19" s="15">
        <v>5</v>
      </c>
      <c r="P19" s="22"/>
      <c r="Q19" s="23"/>
      <c r="R19" s="31">
        <v>12</v>
      </c>
      <c r="S19" s="29">
        <v>4.9000000000000004</v>
      </c>
      <c r="T19" s="28">
        <v>13</v>
      </c>
      <c r="U19" s="29">
        <v>4.8</v>
      </c>
      <c r="V19" s="4">
        <v>11</v>
      </c>
      <c r="W19" s="12">
        <v>5</v>
      </c>
      <c r="X19" s="4">
        <f t="shared" si="0"/>
        <v>100</v>
      </c>
      <c r="Y19" s="15">
        <f t="shared" si="1"/>
        <v>4.7129999999999992</v>
      </c>
    </row>
    <row r="20" spans="1:25" ht="16.5" customHeight="1" x14ac:dyDescent="0.25">
      <c r="A20" s="25" t="s">
        <v>27</v>
      </c>
      <c r="B20" s="2">
        <v>2</v>
      </c>
      <c r="C20" s="2">
        <v>5</v>
      </c>
      <c r="D20" s="3">
        <v>44</v>
      </c>
      <c r="E20" s="10">
        <v>4.5</v>
      </c>
      <c r="F20" s="22"/>
      <c r="G20" s="23"/>
      <c r="H20" s="3">
        <v>7</v>
      </c>
      <c r="I20" s="10">
        <v>4.9000000000000004</v>
      </c>
      <c r="J20" s="3">
        <v>3</v>
      </c>
      <c r="K20" s="10">
        <v>4.7</v>
      </c>
      <c r="L20" s="31">
        <v>6</v>
      </c>
      <c r="M20" s="15">
        <v>4.8</v>
      </c>
      <c r="N20" s="31">
        <v>1</v>
      </c>
      <c r="O20" s="15">
        <v>5</v>
      </c>
      <c r="P20" s="22"/>
      <c r="Q20" s="23"/>
      <c r="R20" s="31">
        <v>12</v>
      </c>
      <c r="S20" s="29">
        <v>4.9000000000000004</v>
      </c>
      <c r="T20" s="28">
        <v>13</v>
      </c>
      <c r="U20" s="29">
        <v>4.9000000000000004</v>
      </c>
      <c r="V20" s="4">
        <v>10</v>
      </c>
      <c r="W20" s="12">
        <v>5</v>
      </c>
      <c r="X20" s="4">
        <f t="shared" si="0"/>
        <v>98</v>
      </c>
      <c r="Y20" s="15">
        <f t="shared" si="1"/>
        <v>4.7214285714285715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22"/>
      <c r="G21" s="23"/>
      <c r="H21" s="3"/>
      <c r="I21" s="10"/>
      <c r="J21" s="3"/>
      <c r="K21" s="10"/>
      <c r="L21" s="31"/>
      <c r="M21" s="15"/>
      <c r="N21" s="31">
        <v>1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1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22"/>
      <c r="G22" s="23"/>
      <c r="H22" s="3"/>
      <c r="I22" s="10"/>
      <c r="J22" s="3"/>
      <c r="K22" s="10"/>
      <c r="L22" s="31"/>
      <c r="M22" s="15"/>
      <c r="N22" s="31">
        <v>1</v>
      </c>
      <c r="O22" s="15">
        <v>4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1</v>
      </c>
      <c r="Y22" s="15">
        <f t="shared" si="3"/>
        <v>4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22"/>
      <c r="G23" s="23"/>
      <c r="H23" s="3"/>
      <c r="I23" s="10"/>
      <c r="J23" s="3"/>
      <c r="K23" s="10"/>
      <c r="L23" s="31"/>
      <c r="M23" s="15"/>
      <c r="N23" s="31">
        <v>1</v>
      </c>
      <c r="O23" s="15">
        <v>5</v>
      </c>
      <c r="P23" s="22"/>
      <c r="Q23" s="23"/>
      <c r="R23" s="31">
        <v>12</v>
      </c>
      <c r="S23" s="29">
        <v>4.9000000000000004</v>
      </c>
      <c r="T23" s="28"/>
      <c r="U23" s="29"/>
      <c r="V23" s="4"/>
      <c r="W23" s="12"/>
      <c r="X23" s="4">
        <f t="shared" si="0"/>
        <v>13</v>
      </c>
      <c r="Y23" s="15">
        <f t="shared" si="1"/>
        <v>4.907692307692308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22"/>
      <c r="G24" s="23"/>
      <c r="H24" s="3"/>
      <c r="I24" s="10"/>
      <c r="J24" s="3">
        <v>3</v>
      </c>
      <c r="K24" s="10">
        <v>4</v>
      </c>
      <c r="L24" s="31">
        <v>7</v>
      </c>
      <c r="M24" s="15">
        <v>5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10</v>
      </c>
      <c r="Y24" s="15">
        <f t="shared" si="1"/>
        <v>4.7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22"/>
      <c r="G25" s="23"/>
      <c r="H25" s="3">
        <v>8</v>
      </c>
      <c r="I25" s="10">
        <v>4.9000000000000004</v>
      </c>
      <c r="J25" s="3">
        <v>3</v>
      </c>
      <c r="K25" s="10">
        <v>4.3</v>
      </c>
      <c r="L25" s="31">
        <v>7</v>
      </c>
      <c r="M25" s="15">
        <v>5</v>
      </c>
      <c r="N25" s="31"/>
      <c r="O25" s="15"/>
      <c r="P25" s="22"/>
      <c r="Q25" s="23"/>
      <c r="R25" s="31"/>
      <c r="S25" s="29"/>
      <c r="T25" s="28">
        <v>12</v>
      </c>
      <c r="U25" s="29">
        <v>4.9000000000000004</v>
      </c>
      <c r="V25" s="4">
        <v>11</v>
      </c>
      <c r="W25" s="12">
        <v>4.8</v>
      </c>
      <c r="X25" s="4">
        <f t="shared" si="0"/>
        <v>41</v>
      </c>
      <c r="Y25" s="15">
        <f t="shared" si="1"/>
        <v>4.8463414634146336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22"/>
      <c r="G26" s="23"/>
      <c r="H26" s="3"/>
      <c r="I26" s="10"/>
      <c r="J26" s="3"/>
      <c r="K26" s="10"/>
      <c r="L26" s="31"/>
      <c r="M26" s="15"/>
      <c r="N26" s="31"/>
      <c r="O26" s="15"/>
      <c r="P26" s="22"/>
      <c r="Q26" s="23"/>
      <c r="R26" s="31">
        <v>12</v>
      </c>
      <c r="S26" s="29">
        <v>5</v>
      </c>
      <c r="T26" s="28"/>
      <c r="U26" s="29"/>
      <c r="V26" s="4"/>
      <c r="W26" s="12"/>
      <c r="X26" s="4">
        <f t="shared" si="0"/>
        <v>12</v>
      </c>
      <c r="Y26" s="15">
        <f t="shared" si="1"/>
        <v>5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22"/>
      <c r="G27" s="23"/>
      <c r="H27" s="3"/>
      <c r="I27" s="10"/>
      <c r="J27" s="3"/>
      <c r="K27" s="10"/>
      <c r="L27" s="31"/>
      <c r="M27" s="15"/>
      <c r="N27" s="31"/>
      <c r="O27" s="15"/>
      <c r="P27" s="22"/>
      <c r="Q27" s="23"/>
      <c r="R27" s="31">
        <v>10</v>
      </c>
      <c r="S27" s="29">
        <v>4.9000000000000004</v>
      </c>
      <c r="T27" s="28"/>
      <c r="U27" s="29"/>
      <c r="V27" s="4"/>
      <c r="W27" s="12"/>
      <c r="X27" s="4">
        <f t="shared" si="0"/>
        <v>10</v>
      </c>
      <c r="Y27" s="15">
        <f t="shared" si="1"/>
        <v>4.9000000000000004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22"/>
      <c r="G28" s="23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12</v>
      </c>
      <c r="S28" s="29">
        <v>5</v>
      </c>
      <c r="T28" s="28"/>
      <c r="U28" s="29"/>
      <c r="V28" s="4"/>
      <c r="W28" s="12"/>
      <c r="X28" s="4">
        <f t="shared" si="0"/>
        <v>12</v>
      </c>
      <c r="Y28" s="15">
        <f t="shared" si="1"/>
        <v>5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22"/>
      <c r="G29" s="23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12</v>
      </c>
      <c r="S29" s="29">
        <v>4.9000000000000004</v>
      </c>
      <c r="T29" s="28"/>
      <c r="U29" s="29"/>
      <c r="V29" s="4"/>
      <c r="W29" s="12"/>
      <c r="X29" s="4">
        <f t="shared" si="0"/>
        <v>12</v>
      </c>
      <c r="Y29" s="15">
        <f t="shared" si="1"/>
        <v>4.9000000000000004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22"/>
      <c r="G30" s="23"/>
      <c r="H30" s="3"/>
      <c r="I30" s="10"/>
      <c r="J30" s="3"/>
      <c r="K30" s="10"/>
      <c r="L30" s="31"/>
      <c r="M30" s="15"/>
      <c r="N30" s="31"/>
      <c r="O30" s="15"/>
      <c r="P30" s="22"/>
      <c r="Q30" s="23"/>
      <c r="R30" s="31">
        <v>12</v>
      </c>
      <c r="S30" s="29">
        <v>4.9000000000000004</v>
      </c>
      <c r="T30" s="28"/>
      <c r="U30" s="29"/>
      <c r="V30" s="4"/>
      <c r="W30" s="12"/>
      <c r="X30" s="4">
        <f t="shared" si="0"/>
        <v>12</v>
      </c>
      <c r="Y30" s="15">
        <f t="shared" si="1"/>
        <v>4.9000000000000004</v>
      </c>
    </row>
    <row r="31" spans="1:25" ht="29.25" customHeight="1" x14ac:dyDescent="0.25">
      <c r="A31" s="19" t="s">
        <v>58</v>
      </c>
      <c r="B31" s="11">
        <v>2</v>
      </c>
      <c r="C31" s="11">
        <v>5</v>
      </c>
      <c r="D31" s="3"/>
      <c r="E31" s="10"/>
      <c r="F31" s="22"/>
      <c r="G31" s="23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2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22"/>
      <c r="G32" s="23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2</v>
      </c>
      <c r="C33" s="15">
        <f>SUM(C5:C32)/14</f>
        <v>4.9285714285714288</v>
      </c>
      <c r="D33" s="18">
        <v>44</v>
      </c>
      <c r="E33" s="15">
        <f>SUM(E5:E32)/12</f>
        <v>4.6166666666666663</v>
      </c>
      <c r="F33" s="24"/>
      <c r="G33" s="23">
        <f>SUM(G5:G32)/9</f>
        <v>0</v>
      </c>
      <c r="H33" s="18">
        <v>8</v>
      </c>
      <c r="I33" s="15">
        <f>SUM(I5:I32)/8</f>
        <v>4.8874999999999993</v>
      </c>
      <c r="J33" s="18">
        <v>3</v>
      </c>
      <c r="K33" s="15">
        <f>SUM(K5:K32)/9</f>
        <v>4.3666666666666663</v>
      </c>
      <c r="L33" s="18">
        <v>7</v>
      </c>
      <c r="M33" s="15">
        <f>SUM(M5:M32)/9</f>
        <v>4.9111111111111105</v>
      </c>
      <c r="N33" s="18">
        <v>1</v>
      </c>
      <c r="O33" s="15">
        <f>SUM(O5:O32)/10</f>
        <v>4.9000000000000004</v>
      </c>
      <c r="P33" s="24"/>
      <c r="Q33" s="23">
        <f>SUM(Q5:Q32)/9</f>
        <v>0</v>
      </c>
      <c r="R33" s="18">
        <v>12</v>
      </c>
      <c r="S33" s="15">
        <f>SUM(S5:S32)/15</f>
        <v>4.953333333333334</v>
      </c>
      <c r="T33" s="18">
        <v>13</v>
      </c>
      <c r="U33" s="15">
        <f>SUM(U5:U32)/9</f>
        <v>4.8555555555555552</v>
      </c>
      <c r="V33" s="18">
        <v>11</v>
      </c>
      <c r="W33" s="15">
        <f>SUM(W5:W32)/9</f>
        <v>4.9444444444444446</v>
      </c>
      <c r="X33" s="18">
        <f>SUM(X5:X32)</f>
        <v>1072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4.7642723880597018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20 Y32 Y23:Y30">
    <cfRule type="containsErrors" dxfId="47" priority="5">
      <formula>ISERROR(Y5)</formula>
    </cfRule>
  </conditionalFormatting>
  <conditionalFormatting sqref="Y8">
    <cfRule type="containsErrors" dxfId="46" priority="4">
      <formula>ISERROR(Y8)</formula>
    </cfRule>
  </conditionalFormatting>
  <conditionalFormatting sqref="Y12">
    <cfRule type="containsErrors" dxfId="45" priority="3">
      <formula>ISERROR(Y12)</formula>
    </cfRule>
  </conditionalFormatting>
  <conditionalFormatting sqref="Y31">
    <cfRule type="containsErrors" dxfId="44" priority="2">
      <formula>ISERROR(Y31)</formula>
    </cfRule>
  </conditionalFormatting>
  <conditionalFormatting sqref="Y21:Y22">
    <cfRule type="containsErrors" dxfId="43" priority="1">
      <formula>ISERROR(Y21)</formula>
    </cfRule>
  </conditionalFormatting>
  <pageMargins left="0.2" right="0.2" top="0.37" bottom="0.21" header="0.32" footer="0.21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1" width="45" customWidth="1"/>
    <col min="2" max="2" width="4.88671875" customWidth="1"/>
    <col min="3" max="3" width="5" customWidth="1"/>
    <col min="4" max="5" width="5.5546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4.88671875" customWidth="1"/>
  </cols>
  <sheetData>
    <row r="1" spans="1:25" ht="18.600000000000001" x14ac:dyDescent="0.45">
      <c r="A1" s="13" t="s">
        <v>53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64" t="s">
        <v>24</v>
      </c>
      <c r="G3" s="65"/>
      <c r="H3" s="49" t="s">
        <v>5</v>
      </c>
      <c r="I3" s="50"/>
      <c r="J3" s="49" t="s">
        <v>7</v>
      </c>
      <c r="K3" s="50"/>
      <c r="L3" s="55" t="s">
        <v>8</v>
      </c>
      <c r="M3" s="56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20" t="s">
        <v>18</v>
      </c>
      <c r="G4" s="21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50</v>
      </c>
      <c r="E5" s="10">
        <v>4.5999999999999996</v>
      </c>
      <c r="F5" s="22"/>
      <c r="G5" s="23"/>
      <c r="H5" s="3">
        <v>8</v>
      </c>
      <c r="I5" s="10">
        <v>5</v>
      </c>
      <c r="J5" s="3">
        <v>6</v>
      </c>
      <c r="K5" s="10">
        <v>5</v>
      </c>
      <c r="L5" s="31">
        <v>5</v>
      </c>
      <c r="M5" s="15">
        <v>4.5999999999999996</v>
      </c>
      <c r="N5" s="31">
        <v>2</v>
      </c>
      <c r="O5" s="15">
        <v>5</v>
      </c>
      <c r="P5" s="22"/>
      <c r="Q5" s="23"/>
      <c r="R5" s="31">
        <v>21</v>
      </c>
      <c r="S5" s="29">
        <v>4.9000000000000004</v>
      </c>
      <c r="T5" s="28">
        <v>16</v>
      </c>
      <c r="U5" s="29">
        <v>4.7</v>
      </c>
      <c r="V5" s="4">
        <v>20</v>
      </c>
      <c r="W5" s="12">
        <v>4.9000000000000004</v>
      </c>
      <c r="X5" s="4">
        <f t="shared" ref="X5:X31" si="0">B5+D5+F5+H5+J5+L5+N5+P5+R5+T5+V5</f>
        <v>128</v>
      </c>
      <c r="Y5" s="15">
        <f>((B5*C5)+(D5*E5)+(F5*G5)+(H5*I5)+(J5*K5)+(L5*M5)+(N5*O5)+(P5*Q5)+(R5*S5)+(T5*U5)+(V5*W5))/X5</f>
        <v>4.7585937499999993</v>
      </c>
    </row>
    <row r="6" spans="1:25" ht="24.75" customHeight="1" x14ac:dyDescent="0.25">
      <c r="A6" s="19" t="s">
        <v>28</v>
      </c>
      <c r="B6" s="5">
        <v>3</v>
      </c>
      <c r="C6" s="5">
        <v>5</v>
      </c>
      <c r="D6" s="3">
        <v>48</v>
      </c>
      <c r="E6" s="10">
        <v>4.7</v>
      </c>
      <c r="F6" s="22"/>
      <c r="G6" s="23"/>
      <c r="H6" s="3">
        <v>8</v>
      </c>
      <c r="I6" s="10">
        <v>5</v>
      </c>
      <c r="J6" s="3">
        <v>6</v>
      </c>
      <c r="K6" s="10">
        <v>5</v>
      </c>
      <c r="L6" s="31">
        <v>5</v>
      </c>
      <c r="M6" s="15">
        <v>5</v>
      </c>
      <c r="N6" s="31">
        <v>2</v>
      </c>
      <c r="O6" s="15">
        <v>5</v>
      </c>
      <c r="P6" s="22"/>
      <c r="Q6" s="23"/>
      <c r="R6" s="31">
        <v>21</v>
      </c>
      <c r="S6" s="29">
        <v>5</v>
      </c>
      <c r="T6" s="28">
        <v>16</v>
      </c>
      <c r="U6" s="29">
        <v>4.5999999999999996</v>
      </c>
      <c r="V6" s="4">
        <v>20</v>
      </c>
      <c r="W6" s="12">
        <v>5</v>
      </c>
      <c r="X6" s="4">
        <f t="shared" si="0"/>
        <v>129</v>
      </c>
      <c r="Y6" s="15">
        <f t="shared" ref="Y6:Y31" si="1">((B6*C6)+(D6*E6)+(F6*G6)+(H6*I6)+(J6*K6)+(L6*M6)+(N6*O6)+(P6*Q6)+(R6*S6)+(T6*U6)+(V6*W6))/X6</f>
        <v>4.8387596899224814</v>
      </c>
    </row>
    <row r="7" spans="1:25" ht="16.5" customHeight="1" x14ac:dyDescent="0.25">
      <c r="A7" s="11" t="s">
        <v>29</v>
      </c>
      <c r="B7" s="2">
        <v>3</v>
      </c>
      <c r="C7" s="2">
        <v>5</v>
      </c>
      <c r="D7" s="3">
        <v>44</v>
      </c>
      <c r="E7" s="10">
        <v>4.5999999999999996</v>
      </c>
      <c r="F7" s="22"/>
      <c r="G7" s="23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47</v>
      </c>
      <c r="Y7" s="15">
        <f t="shared" si="1"/>
        <v>4.6255319148936165</v>
      </c>
    </row>
    <row r="8" spans="1:25" ht="16.5" customHeight="1" x14ac:dyDescent="0.25">
      <c r="A8" s="11" t="s">
        <v>41</v>
      </c>
      <c r="B8" s="2"/>
      <c r="C8" s="2"/>
      <c r="D8" s="3">
        <v>49</v>
      </c>
      <c r="E8" s="10">
        <v>4.7</v>
      </c>
      <c r="F8" s="22"/>
      <c r="G8" s="23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49</v>
      </c>
      <c r="Y8" s="15">
        <f t="shared" si="1"/>
        <v>4.7</v>
      </c>
    </row>
    <row r="9" spans="1:25" ht="26.4" x14ac:dyDescent="0.25">
      <c r="A9" s="19" t="s">
        <v>30</v>
      </c>
      <c r="B9" s="2">
        <v>3</v>
      </c>
      <c r="C9" s="2">
        <v>5</v>
      </c>
      <c r="D9" s="3">
        <v>45</v>
      </c>
      <c r="E9" s="10">
        <v>4.7</v>
      </c>
      <c r="F9" s="22"/>
      <c r="G9" s="23"/>
      <c r="H9" s="3"/>
      <c r="I9" s="10"/>
      <c r="J9" s="3"/>
      <c r="K9" s="10"/>
      <c r="L9" s="31"/>
      <c r="M9" s="15"/>
      <c r="N9" s="31"/>
      <c r="O9" s="15"/>
      <c r="P9" s="22"/>
      <c r="Q9" s="23"/>
      <c r="R9" s="31">
        <v>21</v>
      </c>
      <c r="S9" s="29">
        <v>4.8</v>
      </c>
      <c r="T9" s="28"/>
      <c r="U9" s="29"/>
      <c r="V9" s="4"/>
      <c r="W9" s="12"/>
      <c r="X9" s="4">
        <f t="shared" si="0"/>
        <v>69</v>
      </c>
      <c r="Y9" s="15">
        <f t="shared" si="1"/>
        <v>4.7434782608695656</v>
      </c>
    </row>
    <row r="10" spans="1:25" ht="26.4" x14ac:dyDescent="0.25">
      <c r="A10" s="19" t="s">
        <v>31</v>
      </c>
      <c r="B10" s="2">
        <v>3</v>
      </c>
      <c r="C10" s="2">
        <v>5</v>
      </c>
      <c r="D10" s="3">
        <v>42</v>
      </c>
      <c r="E10" s="10">
        <v>4.5</v>
      </c>
      <c r="F10" s="22"/>
      <c r="G10" s="23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45</v>
      </c>
      <c r="Y10" s="15">
        <f t="shared" si="1"/>
        <v>4.5333333333333332</v>
      </c>
    </row>
    <row r="11" spans="1:25" ht="26.4" x14ac:dyDescent="0.25">
      <c r="A11" s="30" t="s">
        <v>32</v>
      </c>
      <c r="B11" s="2">
        <v>3</v>
      </c>
      <c r="C11" s="2">
        <v>5</v>
      </c>
      <c r="D11" s="3">
        <v>38</v>
      </c>
      <c r="E11" s="10">
        <v>4.4000000000000004</v>
      </c>
      <c r="F11" s="22"/>
      <c r="G11" s="23"/>
      <c r="H11" s="3">
        <v>4</v>
      </c>
      <c r="I11" s="10">
        <v>5</v>
      </c>
      <c r="J11" s="3">
        <v>6</v>
      </c>
      <c r="K11" s="10">
        <v>4.7</v>
      </c>
      <c r="L11" s="31">
        <v>5</v>
      </c>
      <c r="M11" s="15">
        <v>4.8</v>
      </c>
      <c r="N11" s="31">
        <v>2</v>
      </c>
      <c r="O11" s="15">
        <v>5</v>
      </c>
      <c r="P11" s="22"/>
      <c r="Q11" s="23"/>
      <c r="R11" s="31">
        <v>20</v>
      </c>
      <c r="S11" s="29">
        <v>5</v>
      </c>
      <c r="T11" s="28">
        <v>13</v>
      </c>
      <c r="U11" s="29">
        <v>4.5999999999999996</v>
      </c>
      <c r="V11" s="4">
        <v>19</v>
      </c>
      <c r="W11" s="12">
        <v>4.9000000000000004</v>
      </c>
      <c r="X11" s="4">
        <f t="shared" si="0"/>
        <v>110</v>
      </c>
      <c r="Y11" s="15">
        <f t="shared" si="1"/>
        <v>4.7027272727272731</v>
      </c>
    </row>
    <row r="12" spans="1:25" ht="16.5" customHeight="1" x14ac:dyDescent="0.25">
      <c r="A12" s="30" t="s">
        <v>43</v>
      </c>
      <c r="B12" s="2"/>
      <c r="C12" s="2"/>
      <c r="D12" s="3"/>
      <c r="E12" s="10"/>
      <c r="F12" s="22"/>
      <c r="G12" s="23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16</v>
      </c>
      <c r="U12" s="29">
        <v>4.5999999999999996</v>
      </c>
      <c r="V12" s="4">
        <v>19</v>
      </c>
      <c r="W12" s="12">
        <v>4.9000000000000004</v>
      </c>
      <c r="X12" s="4">
        <f t="shared" si="0"/>
        <v>35</v>
      </c>
      <c r="Y12" s="15">
        <f t="shared" si="1"/>
        <v>4.7628571428571425</v>
      </c>
    </row>
    <row r="13" spans="1:25" ht="16.5" customHeight="1" x14ac:dyDescent="0.25">
      <c r="A13" s="25" t="s">
        <v>33</v>
      </c>
      <c r="B13" s="2">
        <v>3</v>
      </c>
      <c r="C13" s="2">
        <v>4.7</v>
      </c>
      <c r="D13" s="3"/>
      <c r="E13" s="10"/>
      <c r="F13" s="22"/>
      <c r="G13" s="23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4.7</v>
      </c>
    </row>
    <row r="14" spans="1:25" ht="16.5" customHeight="1" x14ac:dyDescent="0.25">
      <c r="A14" s="25" t="s">
        <v>9</v>
      </c>
      <c r="B14" s="2">
        <v>3</v>
      </c>
      <c r="C14" s="11">
        <v>3.3</v>
      </c>
      <c r="D14" s="3"/>
      <c r="E14" s="10"/>
      <c r="F14" s="22"/>
      <c r="G14" s="23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3.2999999999999994</v>
      </c>
    </row>
    <row r="15" spans="1:25" ht="16.5" customHeight="1" x14ac:dyDescent="0.25">
      <c r="A15" s="25" t="s">
        <v>10</v>
      </c>
      <c r="B15" s="2">
        <v>3</v>
      </c>
      <c r="C15" s="2">
        <v>3.3</v>
      </c>
      <c r="D15" s="3"/>
      <c r="E15" s="10"/>
      <c r="F15" s="22"/>
      <c r="G15" s="23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3.2999999999999994</v>
      </c>
    </row>
    <row r="16" spans="1:25" ht="16.5" customHeight="1" x14ac:dyDescent="0.25">
      <c r="A16" s="25" t="s">
        <v>42</v>
      </c>
      <c r="B16" s="2">
        <v>3</v>
      </c>
      <c r="C16" s="2">
        <v>4.7</v>
      </c>
      <c r="D16" s="3">
        <v>49</v>
      </c>
      <c r="E16" s="10">
        <v>4.7</v>
      </c>
      <c r="F16" s="22"/>
      <c r="G16" s="23"/>
      <c r="H16" s="3"/>
      <c r="I16" s="10"/>
      <c r="J16" s="3"/>
      <c r="K16" s="10"/>
      <c r="L16" s="31"/>
      <c r="M16" s="15"/>
      <c r="N16" s="31"/>
      <c r="O16" s="15"/>
      <c r="P16" s="22"/>
      <c r="Q16" s="23"/>
      <c r="R16" s="31">
        <v>21</v>
      </c>
      <c r="S16" s="29">
        <v>5</v>
      </c>
      <c r="T16" s="28"/>
      <c r="U16" s="29"/>
      <c r="V16" s="4"/>
      <c r="W16" s="12"/>
      <c r="X16" s="4">
        <f t="shared" si="0"/>
        <v>73</v>
      </c>
      <c r="Y16" s="15">
        <f t="shared" si="1"/>
        <v>4.786301369863013</v>
      </c>
    </row>
    <row r="17" spans="1:25" ht="16.5" customHeight="1" x14ac:dyDescent="0.25">
      <c r="A17" s="25" t="s">
        <v>20</v>
      </c>
      <c r="B17" s="2">
        <v>3</v>
      </c>
      <c r="C17" s="2">
        <v>5</v>
      </c>
      <c r="D17" s="3">
        <v>47</v>
      </c>
      <c r="E17" s="10">
        <v>4.7</v>
      </c>
      <c r="F17" s="22"/>
      <c r="G17" s="23"/>
      <c r="H17" s="3">
        <v>8</v>
      </c>
      <c r="I17" s="10">
        <v>5</v>
      </c>
      <c r="J17" s="3">
        <v>6</v>
      </c>
      <c r="K17" s="10">
        <v>5</v>
      </c>
      <c r="L17" s="31">
        <v>4</v>
      </c>
      <c r="M17" s="15">
        <v>5</v>
      </c>
      <c r="N17" s="31">
        <v>2</v>
      </c>
      <c r="O17" s="15">
        <v>5</v>
      </c>
      <c r="P17" s="22"/>
      <c r="Q17" s="23"/>
      <c r="R17" s="31">
        <v>21</v>
      </c>
      <c r="S17" s="29">
        <v>5</v>
      </c>
      <c r="T17" s="28">
        <v>15</v>
      </c>
      <c r="U17" s="29">
        <v>4.5999999999999996</v>
      </c>
      <c r="V17" s="4">
        <v>20</v>
      </c>
      <c r="W17" s="12">
        <v>5</v>
      </c>
      <c r="X17" s="4">
        <f t="shared" si="0"/>
        <v>126</v>
      </c>
      <c r="Y17" s="15">
        <f t="shared" si="1"/>
        <v>4.8404761904761902</v>
      </c>
    </row>
    <row r="18" spans="1:25" ht="16.5" customHeight="1" x14ac:dyDescent="0.25">
      <c r="A18" s="25" t="s">
        <v>34</v>
      </c>
      <c r="B18" s="2">
        <v>3</v>
      </c>
      <c r="C18" s="2">
        <v>5</v>
      </c>
      <c r="D18" s="3">
        <v>47</v>
      </c>
      <c r="E18" s="10">
        <v>4.8</v>
      </c>
      <c r="F18" s="22"/>
      <c r="G18" s="23"/>
      <c r="H18" s="3">
        <v>8</v>
      </c>
      <c r="I18" s="10">
        <v>5</v>
      </c>
      <c r="J18" s="3">
        <v>6</v>
      </c>
      <c r="K18" s="10">
        <v>5</v>
      </c>
      <c r="L18" s="31">
        <v>5</v>
      </c>
      <c r="M18" s="15">
        <v>5</v>
      </c>
      <c r="N18" s="31">
        <v>2</v>
      </c>
      <c r="O18" s="15">
        <v>5</v>
      </c>
      <c r="P18" s="22"/>
      <c r="Q18" s="23"/>
      <c r="R18" s="31">
        <v>21</v>
      </c>
      <c r="S18" s="29">
        <v>5</v>
      </c>
      <c r="T18" s="28">
        <v>16</v>
      </c>
      <c r="U18" s="29">
        <v>4.8</v>
      </c>
      <c r="V18" s="4">
        <v>20</v>
      </c>
      <c r="W18" s="12">
        <v>5</v>
      </c>
      <c r="X18" s="4">
        <f t="shared" si="0"/>
        <v>128</v>
      </c>
      <c r="Y18" s="15">
        <f t="shared" si="1"/>
        <v>4.9015624999999998</v>
      </c>
    </row>
    <row r="19" spans="1:25" ht="16.5" customHeight="1" x14ac:dyDescent="0.25">
      <c r="A19" s="25" t="s">
        <v>26</v>
      </c>
      <c r="B19" s="2">
        <v>3</v>
      </c>
      <c r="C19" s="2">
        <v>5</v>
      </c>
      <c r="D19" s="3">
        <v>49</v>
      </c>
      <c r="E19" s="10">
        <v>4.7</v>
      </c>
      <c r="F19" s="22"/>
      <c r="G19" s="23"/>
      <c r="H19" s="3">
        <v>8</v>
      </c>
      <c r="I19" s="10">
        <v>5</v>
      </c>
      <c r="J19" s="3">
        <v>6</v>
      </c>
      <c r="K19" s="10">
        <v>4.8</v>
      </c>
      <c r="L19" s="31">
        <v>5</v>
      </c>
      <c r="M19" s="15">
        <v>4.8</v>
      </c>
      <c r="N19" s="31">
        <v>2</v>
      </c>
      <c r="O19" s="15">
        <v>5</v>
      </c>
      <c r="P19" s="22"/>
      <c r="Q19" s="23"/>
      <c r="R19" s="31">
        <v>21</v>
      </c>
      <c r="S19" s="29">
        <v>4.9000000000000004</v>
      </c>
      <c r="T19" s="28">
        <v>16</v>
      </c>
      <c r="U19" s="29">
        <v>4.7</v>
      </c>
      <c r="V19" s="4">
        <v>20</v>
      </c>
      <c r="W19" s="12">
        <v>5</v>
      </c>
      <c r="X19" s="4">
        <f t="shared" si="0"/>
        <v>130</v>
      </c>
      <c r="Y19" s="15">
        <f t="shared" si="1"/>
        <v>4.8169230769230769</v>
      </c>
    </row>
    <row r="20" spans="1:25" ht="16.5" customHeight="1" x14ac:dyDescent="0.25">
      <c r="A20" s="25" t="s">
        <v>27</v>
      </c>
      <c r="B20" s="2">
        <v>3</v>
      </c>
      <c r="C20" s="2">
        <v>4.3</v>
      </c>
      <c r="D20" s="3">
        <v>49</v>
      </c>
      <c r="E20" s="10">
        <v>4.5999999999999996</v>
      </c>
      <c r="F20" s="22"/>
      <c r="G20" s="23"/>
      <c r="H20" s="3">
        <v>8</v>
      </c>
      <c r="I20" s="10">
        <v>5</v>
      </c>
      <c r="J20" s="3">
        <v>6</v>
      </c>
      <c r="K20" s="10">
        <v>4.8</v>
      </c>
      <c r="L20" s="31">
        <v>5</v>
      </c>
      <c r="M20" s="15">
        <v>4.5</v>
      </c>
      <c r="N20" s="31">
        <v>2</v>
      </c>
      <c r="O20" s="15">
        <v>5</v>
      </c>
      <c r="P20" s="22"/>
      <c r="Q20" s="23"/>
      <c r="R20" s="31">
        <v>21</v>
      </c>
      <c r="S20" s="29">
        <v>4.96</v>
      </c>
      <c r="T20" s="28">
        <v>16</v>
      </c>
      <c r="U20" s="29">
        <v>4.8</v>
      </c>
      <c r="V20" s="4">
        <v>20</v>
      </c>
      <c r="W20" s="12">
        <v>5</v>
      </c>
      <c r="X20" s="4">
        <f t="shared" si="0"/>
        <v>130</v>
      </c>
      <c r="Y20" s="15">
        <f t="shared" si="1"/>
        <v>4.7735384615384611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22"/>
      <c r="G21" s="23"/>
      <c r="H21" s="3"/>
      <c r="I21" s="10"/>
      <c r="J21" s="3"/>
      <c r="K21" s="10"/>
      <c r="L21" s="31"/>
      <c r="M21" s="15"/>
      <c r="N21" s="31">
        <v>2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2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22"/>
      <c r="G22" s="23"/>
      <c r="H22" s="3"/>
      <c r="I22" s="10"/>
      <c r="J22" s="3"/>
      <c r="K22" s="10"/>
      <c r="L22" s="31"/>
      <c r="M22" s="15"/>
      <c r="N22" s="31">
        <v>2</v>
      </c>
      <c r="O22" s="15">
        <v>5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2</v>
      </c>
      <c r="Y22" s="15">
        <f t="shared" si="3"/>
        <v>5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22"/>
      <c r="G23" s="23"/>
      <c r="H23" s="3"/>
      <c r="I23" s="10"/>
      <c r="J23" s="3"/>
      <c r="K23" s="10"/>
      <c r="L23" s="31"/>
      <c r="M23" s="15"/>
      <c r="N23" s="31">
        <v>2</v>
      </c>
      <c r="O23" s="15">
        <v>5</v>
      </c>
      <c r="P23" s="22"/>
      <c r="Q23" s="23"/>
      <c r="R23" s="31">
        <v>20</v>
      </c>
      <c r="S23" s="29">
        <v>5</v>
      </c>
      <c r="T23" s="28"/>
      <c r="U23" s="29"/>
      <c r="V23" s="4"/>
      <c r="W23" s="12"/>
      <c r="X23" s="4">
        <f t="shared" si="0"/>
        <v>22</v>
      </c>
      <c r="Y23" s="15">
        <f t="shared" si="1"/>
        <v>5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22"/>
      <c r="G24" s="23"/>
      <c r="H24" s="3"/>
      <c r="I24" s="10"/>
      <c r="J24" s="3">
        <v>5</v>
      </c>
      <c r="K24" s="10">
        <v>4.8</v>
      </c>
      <c r="L24" s="31">
        <v>5</v>
      </c>
      <c r="M24" s="15">
        <v>4.8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10</v>
      </c>
      <c r="Y24" s="15">
        <f t="shared" si="1"/>
        <v>4.8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22"/>
      <c r="G25" s="23"/>
      <c r="H25" s="3">
        <v>8</v>
      </c>
      <c r="I25" s="10">
        <v>5</v>
      </c>
      <c r="J25" s="3">
        <v>6</v>
      </c>
      <c r="K25" s="10">
        <v>4.8</v>
      </c>
      <c r="L25" s="31">
        <v>5</v>
      </c>
      <c r="M25" s="15">
        <v>5</v>
      </c>
      <c r="N25" s="31"/>
      <c r="O25" s="15"/>
      <c r="P25" s="22"/>
      <c r="Q25" s="23"/>
      <c r="R25" s="31"/>
      <c r="S25" s="29"/>
      <c r="T25" s="28">
        <v>16</v>
      </c>
      <c r="U25" s="29">
        <v>4.5999999999999996</v>
      </c>
      <c r="V25" s="4">
        <v>20</v>
      </c>
      <c r="W25" s="12">
        <v>4.9000000000000004</v>
      </c>
      <c r="X25" s="4">
        <f t="shared" si="0"/>
        <v>55</v>
      </c>
      <c r="Y25" s="15">
        <f t="shared" si="1"/>
        <v>4.8254545454545452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22"/>
      <c r="G26" s="23"/>
      <c r="H26" s="3"/>
      <c r="I26" s="10"/>
      <c r="J26" s="3"/>
      <c r="K26" s="10"/>
      <c r="L26" s="31"/>
      <c r="M26" s="15"/>
      <c r="N26" s="31"/>
      <c r="O26" s="15"/>
      <c r="P26" s="22"/>
      <c r="Q26" s="23"/>
      <c r="R26" s="31">
        <v>20</v>
      </c>
      <c r="S26" s="29">
        <v>4.8</v>
      </c>
      <c r="T26" s="28"/>
      <c r="U26" s="29"/>
      <c r="V26" s="4"/>
      <c r="W26" s="12"/>
      <c r="X26" s="4">
        <f t="shared" si="0"/>
        <v>20</v>
      </c>
      <c r="Y26" s="15">
        <f t="shared" si="1"/>
        <v>4.8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22"/>
      <c r="G27" s="23"/>
      <c r="H27" s="3"/>
      <c r="I27" s="10"/>
      <c r="J27" s="3"/>
      <c r="K27" s="10"/>
      <c r="L27" s="31"/>
      <c r="M27" s="15"/>
      <c r="N27" s="31"/>
      <c r="O27" s="15"/>
      <c r="P27" s="22"/>
      <c r="Q27" s="23"/>
      <c r="R27" s="31">
        <v>21</v>
      </c>
      <c r="S27" s="29">
        <v>4.9000000000000004</v>
      </c>
      <c r="T27" s="28"/>
      <c r="U27" s="29"/>
      <c r="V27" s="4"/>
      <c r="W27" s="12"/>
      <c r="X27" s="4">
        <f t="shared" si="0"/>
        <v>21</v>
      </c>
      <c r="Y27" s="15">
        <f t="shared" si="1"/>
        <v>4.9000000000000004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22"/>
      <c r="G28" s="23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21</v>
      </c>
      <c r="S28" s="29">
        <v>4.9000000000000004</v>
      </c>
      <c r="T28" s="28"/>
      <c r="U28" s="29"/>
      <c r="V28" s="4"/>
      <c r="W28" s="12"/>
      <c r="X28" s="4">
        <f t="shared" si="0"/>
        <v>21</v>
      </c>
      <c r="Y28" s="15">
        <f t="shared" si="1"/>
        <v>4.9000000000000004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22"/>
      <c r="G29" s="23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21</v>
      </c>
      <c r="S29" s="29">
        <v>4.5999999999999996</v>
      </c>
      <c r="T29" s="28"/>
      <c r="U29" s="29"/>
      <c r="V29" s="4"/>
      <c r="W29" s="12"/>
      <c r="X29" s="4">
        <f t="shared" si="0"/>
        <v>21</v>
      </c>
      <c r="Y29" s="15">
        <f t="shared" si="1"/>
        <v>4.5999999999999996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22"/>
      <c r="G30" s="23"/>
      <c r="H30" s="3"/>
      <c r="I30" s="10"/>
      <c r="J30" s="3"/>
      <c r="K30" s="10"/>
      <c r="L30" s="31"/>
      <c r="M30" s="15"/>
      <c r="N30" s="31"/>
      <c r="O30" s="15"/>
      <c r="P30" s="22"/>
      <c r="Q30" s="23"/>
      <c r="R30" s="31">
        <v>21</v>
      </c>
      <c r="S30" s="29">
        <v>5</v>
      </c>
      <c r="T30" s="28"/>
      <c r="U30" s="29"/>
      <c r="V30" s="4"/>
      <c r="W30" s="12"/>
      <c r="X30" s="4">
        <f t="shared" si="0"/>
        <v>21</v>
      </c>
      <c r="Y30" s="15">
        <f t="shared" si="1"/>
        <v>5</v>
      </c>
    </row>
    <row r="31" spans="1:25" ht="25.5" customHeight="1" x14ac:dyDescent="0.25">
      <c r="A31" s="19" t="s">
        <v>58</v>
      </c>
      <c r="B31" s="11">
        <v>3</v>
      </c>
      <c r="C31" s="11">
        <v>5</v>
      </c>
      <c r="D31" s="3"/>
      <c r="E31" s="10"/>
      <c r="F31" s="22"/>
      <c r="G31" s="23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3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22"/>
      <c r="G32" s="23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4.6642857142857137</v>
      </c>
      <c r="D33" s="18">
        <v>50</v>
      </c>
      <c r="E33" s="15">
        <f>SUM(E5:E32)/12</f>
        <v>4.6416666666666675</v>
      </c>
      <c r="F33" s="24">
        <v>0</v>
      </c>
      <c r="G33" s="23">
        <f>SUM(G5:G32)/9</f>
        <v>0</v>
      </c>
      <c r="H33" s="18">
        <v>8</v>
      </c>
      <c r="I33" s="15">
        <f>SUM(I5:I32)/8</f>
        <v>5</v>
      </c>
      <c r="J33" s="18">
        <v>6</v>
      </c>
      <c r="K33" s="15">
        <f>SUM(K5:K32)/9</f>
        <v>4.8777777777777764</v>
      </c>
      <c r="L33" s="18">
        <v>5</v>
      </c>
      <c r="M33" s="15">
        <f>SUM(M5:M32)/9</f>
        <v>4.833333333333333</v>
      </c>
      <c r="N33" s="18">
        <v>2</v>
      </c>
      <c r="O33" s="15">
        <f>SUM(O5:O32)/10</f>
        <v>5</v>
      </c>
      <c r="P33" s="24">
        <v>0</v>
      </c>
      <c r="Q33" s="23">
        <f>SUM(Q5:Q32)/9</f>
        <v>0</v>
      </c>
      <c r="R33" s="18">
        <v>21</v>
      </c>
      <c r="S33" s="15">
        <f>SUM(S5:S32)/15</f>
        <v>4.9173333333333327</v>
      </c>
      <c r="T33" s="18">
        <v>16</v>
      </c>
      <c r="U33" s="15">
        <f>SUM(U5:U32)/9</f>
        <v>4.666666666666667</v>
      </c>
      <c r="V33" s="18">
        <v>20</v>
      </c>
      <c r="W33" s="15">
        <f>SUM(W5:W32)/9</f>
        <v>4.9555555555555557</v>
      </c>
      <c r="X33" s="18">
        <f>SUM(X5:X32)</f>
        <v>1406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4.7833997155049781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20 Y32 Y23:Y30">
    <cfRule type="containsErrors" dxfId="42" priority="5">
      <formula>ISERROR(Y5)</formula>
    </cfRule>
  </conditionalFormatting>
  <conditionalFormatting sqref="Y8">
    <cfRule type="containsErrors" dxfId="41" priority="4">
      <formula>ISERROR(Y8)</formula>
    </cfRule>
  </conditionalFormatting>
  <conditionalFormatting sqref="Y12">
    <cfRule type="containsErrors" dxfId="40" priority="3">
      <formula>ISERROR(Y12)</formula>
    </cfRule>
  </conditionalFormatting>
  <conditionalFormatting sqref="Y31">
    <cfRule type="containsErrors" dxfId="39" priority="2">
      <formula>ISERROR(Y31)</formula>
    </cfRule>
  </conditionalFormatting>
  <conditionalFormatting sqref="Y21:Y22">
    <cfRule type="containsErrors" dxfId="38" priority="1">
      <formula>ISERROR(Y21)</formula>
    </cfRule>
  </conditionalFormatting>
  <pageMargins left="0.2" right="0.2" top="0.16" bottom="0.16" header="0.16" footer="0.16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44.33203125" customWidth="1"/>
    <col min="2" max="5" width="5.5546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52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8</v>
      </c>
      <c r="K3" s="50"/>
      <c r="L3" s="55" t="s">
        <v>7</v>
      </c>
      <c r="M3" s="56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41</v>
      </c>
      <c r="E5" s="10">
        <v>4.5999999999999996</v>
      </c>
      <c r="F5" s="3">
        <v>10</v>
      </c>
      <c r="G5" s="10">
        <v>4.8</v>
      </c>
      <c r="H5" s="3">
        <v>4</v>
      </c>
      <c r="I5" s="10">
        <v>4.8</v>
      </c>
      <c r="J5" s="3">
        <v>6</v>
      </c>
      <c r="K5" s="10">
        <v>4.8</v>
      </c>
      <c r="L5" s="31">
        <v>3</v>
      </c>
      <c r="M5" s="15">
        <v>5</v>
      </c>
      <c r="N5" s="31">
        <v>1</v>
      </c>
      <c r="O5" s="15">
        <v>5</v>
      </c>
      <c r="P5" s="22"/>
      <c r="Q5" s="23"/>
      <c r="R5" s="31">
        <v>9</v>
      </c>
      <c r="S5" s="29">
        <v>5</v>
      </c>
      <c r="T5" s="28">
        <v>7</v>
      </c>
      <c r="U5" s="29">
        <v>4.4000000000000004</v>
      </c>
      <c r="V5" s="4">
        <v>5</v>
      </c>
      <c r="W5" s="12">
        <v>4.2</v>
      </c>
      <c r="X5" s="4">
        <f t="shared" ref="X5:X31" si="0">B5+D5+F5+H5+J5+L5+N5+P5+R5+T5+V5</f>
        <v>86</v>
      </c>
      <c r="Y5" s="15">
        <f>((B5*C5)+(D5*E5)+(F5*G5)+(H5*I5)+(J5*K5)+(L5*M5)+(N5*O5)+(P5*Q5)+(R5*S5)+(T5*U5)+(V5*W5))/X5</f>
        <v>4.6674418604651162</v>
      </c>
    </row>
    <row r="6" spans="1:25" ht="26.4" x14ac:dyDescent="0.25">
      <c r="A6" s="19" t="s">
        <v>28</v>
      </c>
      <c r="B6" s="5">
        <v>4</v>
      </c>
      <c r="C6" s="5">
        <v>5</v>
      </c>
      <c r="D6" s="3">
        <v>40</v>
      </c>
      <c r="E6" s="10">
        <v>4.8</v>
      </c>
      <c r="F6" s="3">
        <v>10</v>
      </c>
      <c r="G6" s="10">
        <v>5</v>
      </c>
      <c r="H6" s="3">
        <v>4</v>
      </c>
      <c r="I6" s="10">
        <v>5</v>
      </c>
      <c r="J6" s="3">
        <v>6</v>
      </c>
      <c r="K6" s="10">
        <v>5</v>
      </c>
      <c r="L6" s="31">
        <v>3</v>
      </c>
      <c r="M6" s="15">
        <v>5</v>
      </c>
      <c r="N6" s="31">
        <v>1</v>
      </c>
      <c r="O6" s="15">
        <v>5</v>
      </c>
      <c r="P6" s="22"/>
      <c r="Q6" s="23"/>
      <c r="R6" s="31">
        <v>8</v>
      </c>
      <c r="S6" s="29">
        <v>5</v>
      </c>
      <c r="T6" s="28">
        <v>7</v>
      </c>
      <c r="U6" s="29">
        <v>4.4000000000000004</v>
      </c>
      <c r="V6" s="4">
        <v>5</v>
      </c>
      <c r="W6" s="12">
        <v>5</v>
      </c>
      <c r="X6" s="4">
        <f t="shared" si="0"/>
        <v>88</v>
      </c>
      <c r="Y6" s="15">
        <f t="shared" ref="Y6:Y31" si="1">((B6*C6)+(D6*E6)+(F6*G6)+(H6*I6)+(J6*K6)+(L6*M6)+(N6*O6)+(P6*Q6)+(R6*S6)+(T6*U6)+(V6*W6))/X6</f>
        <v>4.8613636363636363</v>
      </c>
    </row>
    <row r="7" spans="1:25" ht="16.5" customHeight="1" x14ac:dyDescent="0.25">
      <c r="A7" s="11" t="s">
        <v>29</v>
      </c>
      <c r="B7" s="2">
        <v>4</v>
      </c>
      <c r="C7" s="2">
        <v>5</v>
      </c>
      <c r="D7" s="3">
        <v>36</v>
      </c>
      <c r="E7" s="10">
        <v>4.5999999999999996</v>
      </c>
      <c r="F7" s="3"/>
      <c r="G7" s="10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40</v>
      </c>
      <c r="Y7" s="15">
        <f t="shared" si="1"/>
        <v>4.6399999999999997</v>
      </c>
    </row>
    <row r="8" spans="1:25" ht="16.5" customHeight="1" x14ac:dyDescent="0.25">
      <c r="A8" s="11" t="s">
        <v>41</v>
      </c>
      <c r="B8" s="2"/>
      <c r="C8" s="2"/>
      <c r="D8" s="3">
        <v>41</v>
      </c>
      <c r="E8" s="10">
        <v>4.9000000000000004</v>
      </c>
      <c r="F8" s="3"/>
      <c r="G8" s="10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41</v>
      </c>
      <c r="Y8" s="15">
        <f t="shared" si="1"/>
        <v>4.9000000000000004</v>
      </c>
    </row>
    <row r="9" spans="1:25" ht="26.4" x14ac:dyDescent="0.25">
      <c r="A9" s="19" t="s">
        <v>30</v>
      </c>
      <c r="B9" s="2">
        <v>4</v>
      </c>
      <c r="C9" s="2">
        <v>4.8</v>
      </c>
      <c r="D9" s="3">
        <v>37</v>
      </c>
      <c r="E9" s="10">
        <v>4.5</v>
      </c>
      <c r="F9" s="3"/>
      <c r="G9" s="10"/>
      <c r="H9" s="3"/>
      <c r="I9" s="10"/>
      <c r="J9" s="3"/>
      <c r="K9" s="10"/>
      <c r="L9" s="31"/>
      <c r="M9" s="15"/>
      <c r="N9" s="31"/>
      <c r="O9" s="15"/>
      <c r="P9" s="22"/>
      <c r="Q9" s="23"/>
      <c r="R9" s="31">
        <v>8</v>
      </c>
      <c r="S9" s="29">
        <v>4.9000000000000004</v>
      </c>
      <c r="T9" s="28"/>
      <c r="U9" s="29"/>
      <c r="V9" s="4"/>
      <c r="W9" s="12"/>
      <c r="X9" s="4">
        <f t="shared" si="0"/>
        <v>49</v>
      </c>
      <c r="Y9" s="15">
        <f t="shared" si="1"/>
        <v>4.5897959183673462</v>
      </c>
    </row>
    <row r="10" spans="1:25" ht="26.4" x14ac:dyDescent="0.25">
      <c r="A10" s="19" t="s">
        <v>31</v>
      </c>
      <c r="B10" s="2">
        <v>4</v>
      </c>
      <c r="C10" s="2">
        <v>4.8</v>
      </c>
      <c r="D10" s="3">
        <v>32</v>
      </c>
      <c r="E10" s="10">
        <v>4.4000000000000004</v>
      </c>
      <c r="F10" s="3"/>
      <c r="G10" s="10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36</v>
      </c>
      <c r="Y10" s="15">
        <f t="shared" si="1"/>
        <v>4.4444444444444446</v>
      </c>
    </row>
    <row r="11" spans="1:25" ht="25.5" customHeight="1" x14ac:dyDescent="0.25">
      <c r="A11" s="30" t="s">
        <v>32</v>
      </c>
      <c r="B11" s="2">
        <v>4</v>
      </c>
      <c r="C11" s="2">
        <v>5</v>
      </c>
      <c r="D11" s="3">
        <v>29</v>
      </c>
      <c r="E11" s="10">
        <v>4.2</v>
      </c>
      <c r="F11" s="3">
        <v>9</v>
      </c>
      <c r="G11" s="10">
        <v>4.8</v>
      </c>
      <c r="H11" s="3">
        <v>3</v>
      </c>
      <c r="I11" s="10">
        <v>5</v>
      </c>
      <c r="J11" s="3">
        <v>5</v>
      </c>
      <c r="K11" s="10">
        <v>5</v>
      </c>
      <c r="L11" s="31">
        <v>3</v>
      </c>
      <c r="M11" s="15">
        <v>5</v>
      </c>
      <c r="N11" s="31">
        <v>1</v>
      </c>
      <c r="O11" s="15">
        <v>3</v>
      </c>
      <c r="P11" s="22"/>
      <c r="Q11" s="23"/>
      <c r="R11" s="31">
        <v>8</v>
      </c>
      <c r="S11" s="29">
        <v>5</v>
      </c>
      <c r="T11" s="28">
        <v>5</v>
      </c>
      <c r="U11" s="29">
        <v>3.8</v>
      </c>
      <c r="V11" s="4">
        <v>5</v>
      </c>
      <c r="W11" s="12">
        <v>5</v>
      </c>
      <c r="X11" s="4">
        <f t="shared" si="0"/>
        <v>72</v>
      </c>
      <c r="Y11" s="15">
        <f t="shared" si="1"/>
        <v>4.541666666666667</v>
      </c>
    </row>
    <row r="12" spans="1:25" ht="16.5" customHeight="1" x14ac:dyDescent="0.25">
      <c r="A12" s="30" t="s">
        <v>43</v>
      </c>
      <c r="B12" s="2"/>
      <c r="C12" s="2"/>
      <c r="D12" s="3"/>
      <c r="E12" s="10"/>
      <c r="F12" s="3"/>
      <c r="G12" s="10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6</v>
      </c>
      <c r="U12" s="29">
        <v>4.3</v>
      </c>
      <c r="V12" s="4">
        <v>5</v>
      </c>
      <c r="W12" s="12">
        <v>5</v>
      </c>
      <c r="X12" s="4">
        <f t="shared" si="0"/>
        <v>11</v>
      </c>
      <c r="Y12" s="15">
        <f t="shared" si="1"/>
        <v>4.6181818181818182</v>
      </c>
    </row>
    <row r="13" spans="1:25" ht="16.5" customHeight="1" x14ac:dyDescent="0.25">
      <c r="A13" s="25" t="s">
        <v>33</v>
      </c>
      <c r="B13" s="2">
        <v>4</v>
      </c>
      <c r="C13" s="2">
        <v>5</v>
      </c>
      <c r="D13" s="3"/>
      <c r="E13" s="10"/>
      <c r="F13" s="3"/>
      <c r="G13" s="10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4</v>
      </c>
      <c r="Y13" s="15">
        <f t="shared" si="1"/>
        <v>5</v>
      </c>
    </row>
    <row r="14" spans="1:25" ht="16.5" customHeight="1" x14ac:dyDescent="0.25">
      <c r="A14" s="25" t="s">
        <v>9</v>
      </c>
      <c r="B14" s="2">
        <v>4</v>
      </c>
      <c r="C14" s="2">
        <v>4.3</v>
      </c>
      <c r="D14" s="3"/>
      <c r="E14" s="10"/>
      <c r="F14" s="3"/>
      <c r="G14" s="10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4</v>
      </c>
      <c r="Y14" s="15">
        <f t="shared" si="1"/>
        <v>4.3</v>
      </c>
    </row>
    <row r="15" spans="1:25" ht="16.5" customHeight="1" x14ac:dyDescent="0.25">
      <c r="A15" s="25" t="s">
        <v>10</v>
      </c>
      <c r="B15" s="2">
        <v>4</v>
      </c>
      <c r="C15" s="2">
        <v>4.5</v>
      </c>
      <c r="D15" s="3"/>
      <c r="E15" s="10"/>
      <c r="F15" s="3"/>
      <c r="G15" s="10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4</v>
      </c>
      <c r="Y15" s="15">
        <f t="shared" si="1"/>
        <v>4.5</v>
      </c>
    </row>
    <row r="16" spans="1:25" ht="16.5" customHeight="1" x14ac:dyDescent="0.25">
      <c r="A16" s="25" t="s">
        <v>42</v>
      </c>
      <c r="B16" s="2">
        <v>4</v>
      </c>
      <c r="C16" s="2">
        <v>5</v>
      </c>
      <c r="D16" s="3">
        <v>41</v>
      </c>
      <c r="E16" s="10">
        <v>4.5999999999999996</v>
      </c>
      <c r="F16" s="3">
        <v>10</v>
      </c>
      <c r="G16" s="10">
        <v>4.9000000000000004</v>
      </c>
      <c r="H16" s="3"/>
      <c r="I16" s="10"/>
      <c r="J16" s="3"/>
      <c r="K16" s="10"/>
      <c r="L16" s="31"/>
      <c r="M16" s="15"/>
      <c r="N16" s="31"/>
      <c r="O16" s="15"/>
      <c r="P16" s="22"/>
      <c r="Q16" s="23"/>
      <c r="R16" s="31">
        <v>9</v>
      </c>
      <c r="S16" s="29">
        <v>4.9000000000000004</v>
      </c>
      <c r="T16" s="28"/>
      <c r="U16" s="29"/>
      <c r="V16" s="4"/>
      <c r="W16" s="12"/>
      <c r="X16" s="4">
        <f t="shared" si="0"/>
        <v>64</v>
      </c>
      <c r="Y16" s="15">
        <f t="shared" si="1"/>
        <v>4.7140625000000007</v>
      </c>
    </row>
    <row r="17" spans="1:25" ht="16.5" customHeight="1" x14ac:dyDescent="0.25">
      <c r="A17" s="25" t="s">
        <v>20</v>
      </c>
      <c r="B17" s="2">
        <v>4</v>
      </c>
      <c r="C17" s="2">
        <v>5</v>
      </c>
      <c r="D17" s="3">
        <v>39</v>
      </c>
      <c r="E17" s="10">
        <v>4.7</v>
      </c>
      <c r="F17" s="3">
        <v>10</v>
      </c>
      <c r="G17" s="10">
        <v>5</v>
      </c>
      <c r="H17" s="3">
        <v>4</v>
      </c>
      <c r="I17" s="10">
        <v>5</v>
      </c>
      <c r="J17" s="3">
        <v>6</v>
      </c>
      <c r="K17" s="10">
        <v>5</v>
      </c>
      <c r="L17" s="31">
        <v>3</v>
      </c>
      <c r="M17" s="15">
        <v>5</v>
      </c>
      <c r="N17" s="31">
        <v>1</v>
      </c>
      <c r="O17" s="15">
        <v>5</v>
      </c>
      <c r="P17" s="22"/>
      <c r="Q17" s="23"/>
      <c r="R17" s="31">
        <v>9</v>
      </c>
      <c r="S17" s="29">
        <v>4.9000000000000004</v>
      </c>
      <c r="T17" s="28">
        <v>7</v>
      </c>
      <c r="U17" s="29">
        <v>4.4000000000000004</v>
      </c>
      <c r="V17" s="4">
        <v>5</v>
      </c>
      <c r="W17" s="12">
        <v>5</v>
      </c>
      <c r="X17" s="4">
        <f t="shared" si="0"/>
        <v>88</v>
      </c>
      <c r="Y17" s="15">
        <f t="shared" si="1"/>
        <v>4.8090909090909095</v>
      </c>
    </row>
    <row r="18" spans="1:25" ht="16.5" customHeight="1" x14ac:dyDescent="0.25">
      <c r="A18" s="25" t="s">
        <v>34</v>
      </c>
      <c r="B18" s="2">
        <v>4</v>
      </c>
      <c r="C18" s="2">
        <v>5</v>
      </c>
      <c r="D18" s="3">
        <v>37</v>
      </c>
      <c r="E18" s="10">
        <v>4.8</v>
      </c>
      <c r="F18" s="3">
        <v>10</v>
      </c>
      <c r="G18" s="10">
        <v>4.9000000000000004</v>
      </c>
      <c r="H18" s="3">
        <v>4</v>
      </c>
      <c r="I18" s="10">
        <v>5</v>
      </c>
      <c r="J18" s="3">
        <v>6</v>
      </c>
      <c r="K18" s="10">
        <v>5</v>
      </c>
      <c r="L18" s="31">
        <v>3</v>
      </c>
      <c r="M18" s="15">
        <v>5</v>
      </c>
      <c r="N18" s="31">
        <v>1</v>
      </c>
      <c r="O18" s="15">
        <v>5</v>
      </c>
      <c r="P18" s="22"/>
      <c r="Q18" s="23"/>
      <c r="R18" s="31">
        <v>8</v>
      </c>
      <c r="S18" s="29">
        <v>4.5</v>
      </c>
      <c r="T18" s="28">
        <v>7</v>
      </c>
      <c r="U18" s="29">
        <v>4.4000000000000004</v>
      </c>
      <c r="V18" s="35">
        <v>5</v>
      </c>
      <c r="W18" s="12">
        <v>5</v>
      </c>
      <c r="X18" s="4">
        <f t="shared" si="0"/>
        <v>85</v>
      </c>
      <c r="Y18" s="15">
        <f t="shared" si="1"/>
        <v>4.8047058823529412</v>
      </c>
    </row>
    <row r="19" spans="1:25" ht="16.5" customHeight="1" x14ac:dyDescent="0.25">
      <c r="A19" s="25" t="s">
        <v>26</v>
      </c>
      <c r="B19" s="2">
        <v>4</v>
      </c>
      <c r="C19" s="2">
        <v>4.8</v>
      </c>
      <c r="D19" s="3">
        <v>41</v>
      </c>
      <c r="E19" s="10">
        <v>4.5999999999999996</v>
      </c>
      <c r="F19" s="3">
        <v>10</v>
      </c>
      <c r="G19" s="10">
        <v>5</v>
      </c>
      <c r="H19" s="3">
        <v>4</v>
      </c>
      <c r="I19" s="10">
        <v>5</v>
      </c>
      <c r="J19" s="3">
        <v>5</v>
      </c>
      <c r="K19" s="10">
        <v>4.8</v>
      </c>
      <c r="L19" s="31">
        <v>3</v>
      </c>
      <c r="M19" s="15">
        <v>5</v>
      </c>
      <c r="N19" s="31">
        <v>1</v>
      </c>
      <c r="O19" s="15">
        <v>5</v>
      </c>
      <c r="P19" s="22"/>
      <c r="Q19" s="23"/>
      <c r="R19" s="31">
        <v>9</v>
      </c>
      <c r="S19" s="29">
        <v>5</v>
      </c>
      <c r="T19" s="28">
        <v>7</v>
      </c>
      <c r="U19" s="29">
        <v>4.4000000000000004</v>
      </c>
      <c r="V19" s="4">
        <v>5</v>
      </c>
      <c r="W19" s="12">
        <v>5</v>
      </c>
      <c r="X19" s="4">
        <f t="shared" si="0"/>
        <v>89</v>
      </c>
      <c r="Y19" s="15">
        <f t="shared" si="1"/>
        <v>4.7483146067415722</v>
      </c>
    </row>
    <row r="20" spans="1:25" ht="16.5" customHeight="1" x14ac:dyDescent="0.25">
      <c r="A20" s="25" t="s">
        <v>27</v>
      </c>
      <c r="B20" s="2">
        <v>4</v>
      </c>
      <c r="C20" s="2">
        <v>5</v>
      </c>
      <c r="D20" s="3">
        <v>41</v>
      </c>
      <c r="E20" s="10">
        <v>4.5999999999999996</v>
      </c>
      <c r="F20" s="3">
        <v>10</v>
      </c>
      <c r="G20" s="10">
        <v>5</v>
      </c>
      <c r="H20" s="3">
        <v>4</v>
      </c>
      <c r="I20" s="10">
        <v>5</v>
      </c>
      <c r="J20" s="3">
        <v>6</v>
      </c>
      <c r="K20" s="10">
        <v>4.7</v>
      </c>
      <c r="L20" s="31">
        <v>3</v>
      </c>
      <c r="M20" s="15">
        <v>5</v>
      </c>
      <c r="N20" s="31">
        <v>1</v>
      </c>
      <c r="O20" s="15">
        <v>5</v>
      </c>
      <c r="P20" s="22"/>
      <c r="Q20" s="23"/>
      <c r="R20" s="31">
        <v>9</v>
      </c>
      <c r="S20" s="29">
        <v>4.8</v>
      </c>
      <c r="T20" s="28">
        <v>7</v>
      </c>
      <c r="U20" s="29">
        <v>4.4000000000000004</v>
      </c>
      <c r="V20" s="4">
        <v>5</v>
      </c>
      <c r="W20" s="12">
        <v>4.8</v>
      </c>
      <c r="X20" s="4">
        <f t="shared" si="0"/>
        <v>90</v>
      </c>
      <c r="Y20" s="15">
        <f t="shared" si="1"/>
        <v>4.72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3"/>
      <c r="G21" s="10"/>
      <c r="H21" s="3"/>
      <c r="I21" s="10"/>
      <c r="J21" s="3"/>
      <c r="K21" s="10"/>
      <c r="L21" s="31"/>
      <c r="M21" s="15"/>
      <c r="N21" s="31">
        <v>1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1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3"/>
      <c r="G22" s="10"/>
      <c r="H22" s="3"/>
      <c r="I22" s="10"/>
      <c r="J22" s="3"/>
      <c r="K22" s="10"/>
      <c r="L22" s="31"/>
      <c r="M22" s="15"/>
      <c r="N22" s="31">
        <v>1</v>
      </c>
      <c r="O22" s="15">
        <v>5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1</v>
      </c>
      <c r="Y22" s="15">
        <f t="shared" si="3"/>
        <v>5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3">
        <v>10</v>
      </c>
      <c r="G23" s="10">
        <v>5</v>
      </c>
      <c r="H23" s="3"/>
      <c r="I23" s="10"/>
      <c r="J23" s="3"/>
      <c r="K23" s="10"/>
      <c r="L23" s="31"/>
      <c r="M23" s="15"/>
      <c r="N23" s="31">
        <v>1</v>
      </c>
      <c r="O23" s="15">
        <v>5</v>
      </c>
      <c r="P23" s="22"/>
      <c r="Q23" s="23"/>
      <c r="R23" s="31">
        <v>9</v>
      </c>
      <c r="S23" s="29">
        <v>4.9000000000000004</v>
      </c>
      <c r="T23" s="28"/>
      <c r="U23" s="29"/>
      <c r="V23" s="4"/>
      <c r="W23" s="12"/>
      <c r="X23" s="4">
        <f t="shared" si="0"/>
        <v>20</v>
      </c>
      <c r="Y23" s="15">
        <f t="shared" si="1"/>
        <v>4.9550000000000001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3"/>
      <c r="G24" s="10"/>
      <c r="H24" s="3"/>
      <c r="I24" s="10"/>
      <c r="J24" s="3">
        <v>5</v>
      </c>
      <c r="K24" s="10">
        <v>5</v>
      </c>
      <c r="L24" s="31">
        <v>3</v>
      </c>
      <c r="M24" s="15">
        <v>4.7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8</v>
      </c>
      <c r="Y24" s="15">
        <f t="shared" si="1"/>
        <v>4.8875000000000002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3"/>
      <c r="G25" s="10"/>
      <c r="H25" s="3">
        <v>4</v>
      </c>
      <c r="I25" s="10">
        <v>5</v>
      </c>
      <c r="J25" s="3">
        <v>6</v>
      </c>
      <c r="K25" s="10">
        <v>4.8</v>
      </c>
      <c r="L25" s="31">
        <v>3</v>
      </c>
      <c r="M25" s="15">
        <v>5</v>
      </c>
      <c r="N25" s="31"/>
      <c r="O25" s="15"/>
      <c r="P25" s="22"/>
      <c r="Q25" s="23"/>
      <c r="R25" s="31"/>
      <c r="S25" s="29"/>
      <c r="T25" s="28">
        <v>7</v>
      </c>
      <c r="U25" s="29">
        <v>4.4000000000000004</v>
      </c>
      <c r="V25" s="4">
        <v>5</v>
      </c>
      <c r="W25" s="12">
        <v>5</v>
      </c>
      <c r="X25" s="4">
        <f t="shared" si="0"/>
        <v>25</v>
      </c>
      <c r="Y25" s="15">
        <f t="shared" si="1"/>
        <v>4.7839999999999998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3"/>
      <c r="G26" s="10"/>
      <c r="H26" s="3"/>
      <c r="I26" s="10"/>
      <c r="J26" s="3"/>
      <c r="K26" s="10"/>
      <c r="L26" s="31"/>
      <c r="M26" s="15"/>
      <c r="N26" s="31"/>
      <c r="O26" s="15"/>
      <c r="P26" s="22"/>
      <c r="Q26" s="23"/>
      <c r="R26" s="31">
        <v>8</v>
      </c>
      <c r="S26" s="29">
        <v>5</v>
      </c>
      <c r="T26" s="28"/>
      <c r="U26" s="29"/>
      <c r="V26" s="4"/>
      <c r="W26" s="12"/>
      <c r="X26" s="4">
        <f t="shared" si="0"/>
        <v>8</v>
      </c>
      <c r="Y26" s="15">
        <f t="shared" si="1"/>
        <v>5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3"/>
      <c r="G27" s="10"/>
      <c r="H27" s="3"/>
      <c r="I27" s="10"/>
      <c r="J27" s="3"/>
      <c r="K27" s="10"/>
      <c r="L27" s="31"/>
      <c r="M27" s="15"/>
      <c r="N27" s="31"/>
      <c r="O27" s="15"/>
      <c r="P27" s="22"/>
      <c r="Q27" s="23"/>
      <c r="R27" s="31">
        <v>8</v>
      </c>
      <c r="S27" s="29">
        <v>5</v>
      </c>
      <c r="T27" s="28"/>
      <c r="U27" s="29"/>
      <c r="V27" s="4"/>
      <c r="W27" s="12"/>
      <c r="X27" s="4">
        <f t="shared" si="0"/>
        <v>8</v>
      </c>
      <c r="Y27" s="15">
        <f t="shared" si="1"/>
        <v>5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3"/>
      <c r="G28" s="10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9</v>
      </c>
      <c r="S28" s="29">
        <v>5</v>
      </c>
      <c r="T28" s="28"/>
      <c r="U28" s="29"/>
      <c r="V28" s="4"/>
      <c r="W28" s="12"/>
      <c r="X28" s="4">
        <f t="shared" si="0"/>
        <v>9</v>
      </c>
      <c r="Y28" s="15">
        <f t="shared" si="1"/>
        <v>5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3"/>
      <c r="G29" s="10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9</v>
      </c>
      <c r="S29" s="29">
        <v>5</v>
      </c>
      <c r="T29" s="28"/>
      <c r="U29" s="29"/>
      <c r="V29" s="4"/>
      <c r="W29" s="12"/>
      <c r="X29" s="4">
        <f t="shared" si="0"/>
        <v>9</v>
      </c>
      <c r="Y29" s="15">
        <f t="shared" si="1"/>
        <v>5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3"/>
      <c r="G30" s="10"/>
      <c r="H30" s="3"/>
      <c r="I30" s="10"/>
      <c r="J30" s="3"/>
      <c r="K30" s="10"/>
      <c r="L30" s="31"/>
      <c r="M30" s="15"/>
      <c r="N30" s="31"/>
      <c r="O30" s="15"/>
      <c r="P30" s="22"/>
      <c r="Q30" s="23"/>
      <c r="R30" s="31">
        <v>9</v>
      </c>
      <c r="S30" s="29">
        <v>5</v>
      </c>
      <c r="T30" s="28"/>
      <c r="U30" s="29"/>
      <c r="V30" s="4"/>
      <c r="W30" s="12"/>
      <c r="X30" s="4">
        <f t="shared" si="0"/>
        <v>9</v>
      </c>
      <c r="Y30" s="15">
        <f t="shared" si="1"/>
        <v>5</v>
      </c>
    </row>
    <row r="31" spans="1:25" ht="40.5" customHeight="1" x14ac:dyDescent="0.25">
      <c r="A31" s="19" t="s">
        <v>38</v>
      </c>
      <c r="B31" s="11">
        <v>4</v>
      </c>
      <c r="C31" s="11">
        <v>5</v>
      </c>
      <c r="D31" s="3"/>
      <c r="E31" s="10"/>
      <c r="F31" s="3"/>
      <c r="G31" s="10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4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3"/>
      <c r="G32" s="10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4</v>
      </c>
      <c r="C33" s="15">
        <f>SUM(C5:C32)/14</f>
        <v>4.871428571428571</v>
      </c>
      <c r="D33" s="18">
        <v>41</v>
      </c>
      <c r="E33" s="15">
        <f>SUM(E5:E32)/12</f>
        <v>4.6083333333333334</v>
      </c>
      <c r="F33" s="18">
        <v>10</v>
      </c>
      <c r="G33" s="15">
        <f>SUM(G5:G32)/9</f>
        <v>4.9333333333333336</v>
      </c>
      <c r="H33" s="18">
        <v>4</v>
      </c>
      <c r="I33" s="15">
        <f>SUM(I5:I32)/8</f>
        <v>4.9749999999999996</v>
      </c>
      <c r="J33" s="18">
        <v>6</v>
      </c>
      <c r="K33" s="15">
        <f>SUM(K5:K32)/9</f>
        <v>4.9000000000000004</v>
      </c>
      <c r="L33" s="18">
        <v>3</v>
      </c>
      <c r="M33" s="15">
        <f>SUM(M5:M32)/9</f>
        <v>4.9666666666666668</v>
      </c>
      <c r="N33" s="18">
        <v>1</v>
      </c>
      <c r="O33" s="15">
        <f>SUM(O5:O32)/10</f>
        <v>4.8</v>
      </c>
      <c r="P33" s="24"/>
      <c r="Q33" s="23">
        <f>SUM(Q5:Q32)/9</f>
        <v>0</v>
      </c>
      <c r="R33" s="18">
        <v>9</v>
      </c>
      <c r="S33" s="15">
        <f>SUM(S5:S32)/15</f>
        <v>4.9266666666666659</v>
      </c>
      <c r="T33" s="18">
        <v>7</v>
      </c>
      <c r="U33" s="15">
        <f>SUM(U5:U32)/9</f>
        <v>4.322222222222222</v>
      </c>
      <c r="V33" s="18">
        <v>5</v>
      </c>
      <c r="W33" s="15">
        <f>SUM(W5:W32)/9</f>
        <v>4.8888888888888893</v>
      </c>
      <c r="X33" s="18">
        <f>SUM(X5:X32)</f>
        <v>953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4.7398740818468008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20 Y32 Y23:Y30">
    <cfRule type="containsErrors" dxfId="37" priority="5">
      <formula>ISERROR(Y5)</formula>
    </cfRule>
  </conditionalFormatting>
  <conditionalFormatting sqref="Y8">
    <cfRule type="containsErrors" dxfId="36" priority="4">
      <formula>ISERROR(Y8)</formula>
    </cfRule>
  </conditionalFormatting>
  <conditionalFormatting sqref="Y12">
    <cfRule type="containsErrors" dxfId="35" priority="3">
      <formula>ISERROR(Y12)</formula>
    </cfRule>
  </conditionalFormatting>
  <conditionalFormatting sqref="Y31">
    <cfRule type="containsErrors" dxfId="34" priority="2">
      <formula>ISERROR(Y31)</formula>
    </cfRule>
  </conditionalFormatting>
  <conditionalFormatting sqref="Y21:Y22">
    <cfRule type="containsErrors" dxfId="33" priority="1">
      <formula>ISERROR(Y21)</formula>
    </cfRule>
  </conditionalFormatting>
  <pageMargins left="0.2" right="0.2" top="0.16" bottom="0.19" header="0.18" footer="0.18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O24" sqref="O24"/>
    </sheetView>
  </sheetViews>
  <sheetFormatPr defaultRowHeight="13.2" x14ac:dyDescent="0.25"/>
  <cols>
    <col min="1" max="1" width="45.5546875" customWidth="1"/>
    <col min="2" max="5" width="5.5546875" customWidth="1"/>
    <col min="6" max="7" width="5.88671875" customWidth="1"/>
    <col min="8" max="10" width="5.33203125" customWidth="1"/>
    <col min="11" max="11" width="5.1093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51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8</v>
      </c>
      <c r="K3" s="50"/>
      <c r="L3" s="55" t="s">
        <v>7</v>
      </c>
      <c r="M3" s="56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x14ac:dyDescent="0.25">
      <c r="A5" s="19" t="s">
        <v>44</v>
      </c>
      <c r="B5" s="2"/>
      <c r="C5" s="2"/>
      <c r="D5" s="3">
        <v>38</v>
      </c>
      <c r="E5" s="10">
        <v>4.5999999999999996</v>
      </c>
      <c r="F5" s="3">
        <v>9</v>
      </c>
      <c r="G5" s="10">
        <v>4.8</v>
      </c>
      <c r="H5" s="3">
        <v>40</v>
      </c>
      <c r="I5" s="10">
        <v>4.8</v>
      </c>
      <c r="J5" s="3">
        <v>5</v>
      </c>
      <c r="K5" s="10">
        <v>4.8</v>
      </c>
      <c r="L5" s="31">
        <v>3</v>
      </c>
      <c r="M5" s="15">
        <v>5</v>
      </c>
      <c r="N5" s="31">
        <v>3</v>
      </c>
      <c r="O5" s="15">
        <v>5</v>
      </c>
      <c r="P5" s="22"/>
      <c r="Q5" s="23"/>
      <c r="R5" s="31">
        <v>9</v>
      </c>
      <c r="S5" s="29">
        <v>4.5999999999999996</v>
      </c>
      <c r="T5" s="28">
        <v>11</v>
      </c>
      <c r="U5" s="29">
        <v>4.8</v>
      </c>
      <c r="V5" s="4">
        <v>16</v>
      </c>
      <c r="W5" s="12">
        <v>4.9000000000000004</v>
      </c>
      <c r="X5" s="4">
        <f t="shared" ref="X5:X31" si="0">B5+D5+F5+H5+J5+L5+N5+P5+R5+T5+V5</f>
        <v>134</v>
      </c>
      <c r="Y5" s="15">
        <f>((B5*C5)+(D5*E5)+(F5*G5)+(H5*I5)+(J5*K5)+(L5*M5)+(N5*O5)+(P5*Q5)+(R5*S5)+(T5*U5)+(V5*W5))/X5</f>
        <v>4.7507462686567159</v>
      </c>
    </row>
    <row r="6" spans="1:25" ht="26.4" x14ac:dyDescent="0.25">
      <c r="A6" s="19" t="s">
        <v>28</v>
      </c>
      <c r="B6" s="5">
        <v>3</v>
      </c>
      <c r="C6" s="5">
        <v>5</v>
      </c>
      <c r="D6" s="3">
        <v>39</v>
      </c>
      <c r="E6" s="10">
        <v>4.5</v>
      </c>
      <c r="F6" s="3">
        <v>9</v>
      </c>
      <c r="G6" s="10">
        <v>4.7</v>
      </c>
      <c r="H6" s="3">
        <v>41</v>
      </c>
      <c r="I6" s="10">
        <v>4.9000000000000004</v>
      </c>
      <c r="J6" s="3">
        <v>5</v>
      </c>
      <c r="K6" s="10">
        <v>4.8</v>
      </c>
      <c r="L6" s="31">
        <v>3</v>
      </c>
      <c r="M6" s="15">
        <v>5</v>
      </c>
      <c r="N6" s="31">
        <v>3</v>
      </c>
      <c r="O6" s="15">
        <v>5</v>
      </c>
      <c r="P6" s="22"/>
      <c r="Q6" s="23"/>
      <c r="R6" s="31">
        <v>9</v>
      </c>
      <c r="S6" s="29">
        <v>4.5999999999999996</v>
      </c>
      <c r="T6" s="28">
        <v>11</v>
      </c>
      <c r="U6" s="29">
        <v>4.8</v>
      </c>
      <c r="V6" s="4">
        <v>16</v>
      </c>
      <c r="W6" s="12">
        <v>5</v>
      </c>
      <c r="X6" s="4">
        <f t="shared" si="0"/>
        <v>139</v>
      </c>
      <c r="Y6" s="15">
        <f t="shared" ref="Y6:Y31" si="1">((B6*C6)+(D6*E6)+(F6*G6)+(H6*I6)+(J6*K6)+(L6*M6)+(N6*O6)+(P6*Q6)+(R6*S6)+(T6*U6)+(V6*W6))/X6</f>
        <v>4.7618705035971223</v>
      </c>
    </row>
    <row r="7" spans="1:25" ht="16.5" customHeight="1" x14ac:dyDescent="0.25">
      <c r="A7" s="11" t="s">
        <v>29</v>
      </c>
      <c r="B7" s="2">
        <v>3</v>
      </c>
      <c r="C7" s="2">
        <v>5</v>
      </c>
      <c r="D7" s="3">
        <v>38</v>
      </c>
      <c r="E7" s="10">
        <v>4.3</v>
      </c>
      <c r="F7" s="3"/>
      <c r="G7" s="10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41</v>
      </c>
      <c r="Y7" s="15">
        <f t="shared" si="1"/>
        <v>4.3512195121951223</v>
      </c>
    </row>
    <row r="8" spans="1:25" ht="16.5" customHeight="1" x14ac:dyDescent="0.25">
      <c r="A8" s="11" t="s">
        <v>41</v>
      </c>
      <c r="B8" s="2"/>
      <c r="C8" s="2"/>
      <c r="D8" s="3">
        <v>39</v>
      </c>
      <c r="E8" s="10">
        <v>4.5</v>
      </c>
      <c r="F8" s="3"/>
      <c r="G8" s="10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39</v>
      </c>
      <c r="Y8" s="15">
        <f t="shared" si="1"/>
        <v>4.5</v>
      </c>
    </row>
    <row r="9" spans="1:25" ht="26.4" x14ac:dyDescent="0.25">
      <c r="A9" s="19" t="s">
        <v>30</v>
      </c>
      <c r="B9" s="2">
        <v>3</v>
      </c>
      <c r="C9" s="2">
        <v>5</v>
      </c>
      <c r="D9" s="3">
        <v>37</v>
      </c>
      <c r="E9" s="10">
        <v>4.3</v>
      </c>
      <c r="F9" s="3"/>
      <c r="G9" s="10"/>
      <c r="H9" s="3"/>
      <c r="I9" s="10"/>
      <c r="J9" s="3"/>
      <c r="K9" s="10"/>
      <c r="L9" s="31"/>
      <c r="M9" s="15"/>
      <c r="N9" s="31"/>
      <c r="O9" s="15"/>
      <c r="P9" s="22"/>
      <c r="Q9" s="23"/>
      <c r="R9" s="31">
        <v>9</v>
      </c>
      <c r="S9" s="29">
        <v>4.5999999999999996</v>
      </c>
      <c r="T9" s="28"/>
      <c r="U9" s="29"/>
      <c r="V9" s="4"/>
      <c r="W9" s="12"/>
      <c r="X9" s="4">
        <f t="shared" si="0"/>
        <v>49</v>
      </c>
      <c r="Y9" s="15">
        <f t="shared" si="1"/>
        <v>4.3979591836734695</v>
      </c>
    </row>
    <row r="10" spans="1:25" ht="26.4" x14ac:dyDescent="0.25">
      <c r="A10" s="19" t="s">
        <v>31</v>
      </c>
      <c r="B10" s="2">
        <v>3</v>
      </c>
      <c r="C10" s="2">
        <v>5</v>
      </c>
      <c r="D10" s="3">
        <v>36</v>
      </c>
      <c r="E10" s="10">
        <v>4.0999999999999996</v>
      </c>
      <c r="F10" s="3"/>
      <c r="G10" s="10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39</v>
      </c>
      <c r="Y10" s="15">
        <f t="shared" si="1"/>
        <v>4.1692307692307695</v>
      </c>
    </row>
    <row r="11" spans="1:25" ht="25.5" customHeight="1" x14ac:dyDescent="0.25">
      <c r="A11" s="30" t="s">
        <v>32</v>
      </c>
      <c r="B11" s="2">
        <v>3</v>
      </c>
      <c r="C11" s="2">
        <v>5</v>
      </c>
      <c r="D11" s="3">
        <v>33</v>
      </c>
      <c r="E11" s="10">
        <v>4</v>
      </c>
      <c r="F11" s="3">
        <v>5</v>
      </c>
      <c r="G11" s="10">
        <v>4</v>
      </c>
      <c r="H11" s="3">
        <v>26</v>
      </c>
      <c r="I11" s="10">
        <v>4.4000000000000004</v>
      </c>
      <c r="J11" s="3">
        <v>5</v>
      </c>
      <c r="K11" s="10">
        <v>4.8</v>
      </c>
      <c r="L11" s="31">
        <v>3</v>
      </c>
      <c r="M11" s="15">
        <v>5</v>
      </c>
      <c r="N11" s="31">
        <v>2</v>
      </c>
      <c r="O11" s="15">
        <v>5</v>
      </c>
      <c r="P11" s="22"/>
      <c r="Q11" s="23"/>
      <c r="R11" s="31">
        <v>8</v>
      </c>
      <c r="S11" s="29">
        <v>4.5</v>
      </c>
      <c r="T11" s="28">
        <v>11</v>
      </c>
      <c r="U11" s="29">
        <v>4.4000000000000004</v>
      </c>
      <c r="V11" s="4">
        <v>14</v>
      </c>
      <c r="W11" s="12">
        <v>4.5999999999999996</v>
      </c>
      <c r="X11" s="4">
        <f t="shared" si="0"/>
        <v>110</v>
      </c>
      <c r="Y11" s="15">
        <f t="shared" si="1"/>
        <v>4.3563636363636355</v>
      </c>
    </row>
    <row r="12" spans="1:25" ht="16.5" customHeight="1" x14ac:dyDescent="0.25">
      <c r="A12" s="30" t="s">
        <v>43</v>
      </c>
      <c r="B12" s="2"/>
      <c r="C12" s="2"/>
      <c r="D12" s="3"/>
      <c r="E12" s="10"/>
      <c r="F12" s="3"/>
      <c r="G12" s="10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11</v>
      </c>
      <c r="U12" s="29">
        <v>4.2</v>
      </c>
      <c r="V12" s="4">
        <v>16</v>
      </c>
      <c r="W12" s="12">
        <v>4.4000000000000004</v>
      </c>
      <c r="X12" s="4">
        <f t="shared" ref="X12" si="2">B12+D12+F12+H12+J12+L12+N12+P12+R12+T12+V12</f>
        <v>27</v>
      </c>
      <c r="Y12" s="15">
        <f t="shared" ref="Y12" si="3">((B12*C12)+(D12*E12)+(F12*G12)+(H12*I12)+(J12*K12)+(L12*M12)+(N12*O12)+(P12*Q12)+(R12*S12)+(T12*U12)+(V12*W12))/X12</f>
        <v>4.3185185185185189</v>
      </c>
    </row>
    <row r="13" spans="1:25" ht="16.5" customHeight="1" x14ac:dyDescent="0.25">
      <c r="A13" s="25" t="s">
        <v>33</v>
      </c>
      <c r="B13" s="2">
        <v>3</v>
      </c>
      <c r="C13" s="2">
        <v>5</v>
      </c>
      <c r="D13" s="3"/>
      <c r="E13" s="10"/>
      <c r="F13" s="3"/>
      <c r="G13" s="10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5</v>
      </c>
    </row>
    <row r="14" spans="1:25" ht="16.5" customHeight="1" x14ac:dyDescent="0.25">
      <c r="A14" s="25" t="s">
        <v>9</v>
      </c>
      <c r="B14" s="2">
        <v>3</v>
      </c>
      <c r="C14" s="2">
        <v>5</v>
      </c>
      <c r="D14" s="3"/>
      <c r="E14" s="10"/>
      <c r="F14" s="3"/>
      <c r="G14" s="10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5</v>
      </c>
    </row>
    <row r="15" spans="1:25" ht="16.5" customHeight="1" x14ac:dyDescent="0.25">
      <c r="A15" s="25" t="s">
        <v>10</v>
      </c>
      <c r="B15" s="2">
        <v>3</v>
      </c>
      <c r="C15" s="2">
        <v>4.3</v>
      </c>
      <c r="D15" s="3"/>
      <c r="E15" s="10"/>
      <c r="F15" s="3"/>
      <c r="G15" s="10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4.3</v>
      </c>
    </row>
    <row r="16" spans="1:25" ht="16.5" customHeight="1" x14ac:dyDescent="0.25">
      <c r="A16" s="25" t="s">
        <v>42</v>
      </c>
      <c r="B16" s="2">
        <v>3</v>
      </c>
      <c r="C16" s="2">
        <v>5</v>
      </c>
      <c r="D16" s="3">
        <v>39</v>
      </c>
      <c r="E16" s="10">
        <v>4.2</v>
      </c>
      <c r="F16" s="3">
        <v>9</v>
      </c>
      <c r="G16" s="10">
        <v>3.7</v>
      </c>
      <c r="H16" s="3"/>
      <c r="I16" s="10"/>
      <c r="J16" s="3"/>
      <c r="K16" s="10"/>
      <c r="L16" s="31"/>
      <c r="M16" s="15"/>
      <c r="N16" s="31"/>
      <c r="O16" s="15"/>
      <c r="P16" s="22"/>
      <c r="Q16" s="23"/>
      <c r="R16" s="31">
        <v>9</v>
      </c>
      <c r="S16" s="29">
        <v>4.5999999999999996</v>
      </c>
      <c r="T16" s="28"/>
      <c r="U16" s="29"/>
      <c r="V16" s="4"/>
      <c r="W16" s="12"/>
      <c r="X16" s="4">
        <f t="shared" si="0"/>
        <v>60</v>
      </c>
      <c r="Y16" s="15">
        <f t="shared" si="1"/>
        <v>4.2250000000000005</v>
      </c>
    </row>
    <row r="17" spans="1:25" ht="16.5" customHeight="1" x14ac:dyDescent="0.25">
      <c r="A17" s="25" t="s">
        <v>20</v>
      </c>
      <c r="B17" s="2">
        <v>3</v>
      </c>
      <c r="C17" s="2">
        <v>5</v>
      </c>
      <c r="D17" s="3">
        <v>38</v>
      </c>
      <c r="E17" s="10">
        <v>4.3</v>
      </c>
      <c r="F17" s="3">
        <v>8</v>
      </c>
      <c r="G17" s="10">
        <v>4.5</v>
      </c>
      <c r="H17" s="3">
        <v>40</v>
      </c>
      <c r="I17" s="10">
        <v>4.9000000000000004</v>
      </c>
      <c r="J17" s="3">
        <v>5</v>
      </c>
      <c r="K17" s="10">
        <v>4.8</v>
      </c>
      <c r="L17" s="31">
        <v>3</v>
      </c>
      <c r="M17" s="15">
        <v>5</v>
      </c>
      <c r="N17" s="31">
        <v>3</v>
      </c>
      <c r="O17" s="15">
        <v>5</v>
      </c>
      <c r="P17" s="22"/>
      <c r="Q17" s="23"/>
      <c r="R17" s="31">
        <v>9</v>
      </c>
      <c r="S17" s="29">
        <v>4.5999999999999996</v>
      </c>
      <c r="T17" s="28">
        <v>11</v>
      </c>
      <c r="U17" s="29">
        <v>4.8</v>
      </c>
      <c r="V17" s="4">
        <v>16</v>
      </c>
      <c r="W17" s="12">
        <v>5</v>
      </c>
      <c r="X17" s="4">
        <f t="shared" si="0"/>
        <v>136</v>
      </c>
      <c r="Y17" s="15">
        <f t="shared" si="1"/>
        <v>4.6955882352941174</v>
      </c>
    </row>
    <row r="18" spans="1:25" ht="16.5" customHeight="1" x14ac:dyDescent="0.25">
      <c r="A18" s="25" t="s">
        <v>34</v>
      </c>
      <c r="B18" s="2">
        <v>3</v>
      </c>
      <c r="C18" s="2">
        <v>5</v>
      </c>
      <c r="D18" s="3">
        <v>39</v>
      </c>
      <c r="E18" s="10">
        <v>4.5</v>
      </c>
      <c r="F18" s="3">
        <v>8</v>
      </c>
      <c r="G18" s="10">
        <v>4.5</v>
      </c>
      <c r="H18" s="3">
        <v>37</v>
      </c>
      <c r="I18" s="10">
        <v>4.7</v>
      </c>
      <c r="J18" s="3">
        <v>5</v>
      </c>
      <c r="K18" s="10">
        <v>4.8</v>
      </c>
      <c r="L18" s="31">
        <v>3</v>
      </c>
      <c r="M18" s="15">
        <v>5</v>
      </c>
      <c r="N18" s="31">
        <v>3</v>
      </c>
      <c r="O18" s="15">
        <v>5</v>
      </c>
      <c r="P18" s="22"/>
      <c r="Q18" s="23"/>
      <c r="R18" s="31">
        <v>9</v>
      </c>
      <c r="S18" s="29">
        <v>4.5999999999999996</v>
      </c>
      <c r="T18" s="28">
        <v>11</v>
      </c>
      <c r="U18" s="29">
        <v>4.8</v>
      </c>
      <c r="V18" s="4">
        <v>16</v>
      </c>
      <c r="W18" s="12">
        <v>4.8</v>
      </c>
      <c r="X18" s="4">
        <f t="shared" si="0"/>
        <v>134</v>
      </c>
      <c r="Y18" s="15">
        <f t="shared" si="1"/>
        <v>4.6671641791044767</v>
      </c>
    </row>
    <row r="19" spans="1:25" ht="16.5" customHeight="1" x14ac:dyDescent="0.25">
      <c r="A19" s="25" t="s">
        <v>26</v>
      </c>
      <c r="B19" s="2">
        <v>3</v>
      </c>
      <c r="C19" s="2">
        <v>5</v>
      </c>
      <c r="D19" s="3">
        <v>38</v>
      </c>
      <c r="E19" s="10">
        <v>4.2</v>
      </c>
      <c r="F19" s="3">
        <v>9</v>
      </c>
      <c r="G19" s="10">
        <v>4.5999999999999996</v>
      </c>
      <c r="H19" s="3">
        <v>41</v>
      </c>
      <c r="I19" s="10">
        <v>4.8</v>
      </c>
      <c r="J19" s="3">
        <v>5</v>
      </c>
      <c r="K19" s="10">
        <v>4.8</v>
      </c>
      <c r="L19" s="31">
        <v>3</v>
      </c>
      <c r="M19" s="15">
        <v>5</v>
      </c>
      <c r="N19" s="31">
        <v>3</v>
      </c>
      <c r="O19" s="15">
        <v>5</v>
      </c>
      <c r="P19" s="22"/>
      <c r="Q19" s="23"/>
      <c r="R19" s="31">
        <v>9</v>
      </c>
      <c r="S19" s="29">
        <v>4.5999999999999996</v>
      </c>
      <c r="T19" s="28">
        <v>11</v>
      </c>
      <c r="U19" s="29">
        <v>4.8</v>
      </c>
      <c r="V19" s="4">
        <v>16</v>
      </c>
      <c r="W19" s="12">
        <v>5</v>
      </c>
      <c r="X19" s="4">
        <f t="shared" si="0"/>
        <v>138</v>
      </c>
      <c r="Y19" s="15">
        <f t="shared" si="1"/>
        <v>4.6449275362318829</v>
      </c>
    </row>
    <row r="20" spans="1:25" ht="16.5" customHeight="1" x14ac:dyDescent="0.25">
      <c r="A20" s="25" t="s">
        <v>27</v>
      </c>
      <c r="B20" s="2">
        <v>3</v>
      </c>
      <c r="C20" s="2">
        <v>5</v>
      </c>
      <c r="D20" s="3">
        <v>38</v>
      </c>
      <c r="E20" s="10">
        <v>4.3</v>
      </c>
      <c r="F20" s="3">
        <v>9</v>
      </c>
      <c r="G20" s="10">
        <v>4.5999999999999996</v>
      </c>
      <c r="H20" s="3">
        <v>41</v>
      </c>
      <c r="I20" s="10">
        <v>4.7</v>
      </c>
      <c r="J20" s="3">
        <v>5</v>
      </c>
      <c r="K20" s="10">
        <v>4.8</v>
      </c>
      <c r="L20" s="31">
        <v>3</v>
      </c>
      <c r="M20" s="15">
        <v>5</v>
      </c>
      <c r="N20" s="31">
        <v>3</v>
      </c>
      <c r="O20" s="15">
        <v>5</v>
      </c>
      <c r="P20" s="22"/>
      <c r="Q20" s="23"/>
      <c r="R20" s="31">
        <v>8</v>
      </c>
      <c r="S20" s="29">
        <v>4.4000000000000004</v>
      </c>
      <c r="T20" s="28">
        <v>11</v>
      </c>
      <c r="U20" s="29">
        <v>4.8</v>
      </c>
      <c r="V20" s="4">
        <v>16</v>
      </c>
      <c r="W20" s="12">
        <v>4.9000000000000004</v>
      </c>
      <c r="X20" s="4">
        <f t="shared" si="0"/>
        <v>137</v>
      </c>
      <c r="Y20" s="15">
        <f t="shared" si="1"/>
        <v>4.6197080291970805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3"/>
      <c r="G21" s="10"/>
      <c r="H21" s="3"/>
      <c r="I21" s="10"/>
      <c r="J21" s="3"/>
      <c r="K21" s="10"/>
      <c r="L21" s="31"/>
      <c r="M21" s="15"/>
      <c r="N21" s="31">
        <v>3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" si="4">B21+D21+F21+H21+J21+L21+N21+P21+R21+T21+V21</f>
        <v>3</v>
      </c>
      <c r="Y21" s="15">
        <f t="shared" ref="Y21" si="5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3"/>
      <c r="G22" s="10"/>
      <c r="H22" s="3"/>
      <c r="I22" s="10"/>
      <c r="J22" s="3"/>
      <c r="K22" s="10"/>
      <c r="L22" s="31"/>
      <c r="M22" s="15"/>
      <c r="N22" s="31">
        <v>3</v>
      </c>
      <c r="O22" s="15">
        <v>4.7</v>
      </c>
      <c r="P22" s="22"/>
      <c r="Q22" s="23"/>
      <c r="R22" s="31"/>
      <c r="S22" s="29"/>
      <c r="T22" s="28"/>
      <c r="U22" s="29"/>
      <c r="V22" s="4"/>
      <c r="W22" s="12"/>
      <c r="X22" s="4">
        <f t="shared" ref="X22" si="6">B22+D22+F22+H22+J22+L22+N22+P22+R22+T22+V22</f>
        <v>3</v>
      </c>
      <c r="Y22" s="15">
        <f t="shared" ref="Y22" si="7">((B22*C22)+(D22*E22)+(F22*G22)+(H22*I22)+(J22*K22)+(L22*M22)+(N22*O22)+(P22*Q22)+(R22*S22)+(T22*U22)+(V22*W22))/X22</f>
        <v>4.7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3">
        <v>9</v>
      </c>
      <c r="G23" s="10">
        <v>4.7</v>
      </c>
      <c r="H23" s="3"/>
      <c r="I23" s="10"/>
      <c r="J23" s="3"/>
      <c r="K23" s="10"/>
      <c r="L23" s="31"/>
      <c r="M23" s="15"/>
      <c r="N23" s="31">
        <v>3</v>
      </c>
      <c r="O23" s="15">
        <v>5</v>
      </c>
      <c r="P23" s="22"/>
      <c r="Q23" s="23"/>
      <c r="R23" s="31">
        <v>9</v>
      </c>
      <c r="S23" s="29">
        <v>4.4000000000000004</v>
      </c>
      <c r="T23" s="28"/>
      <c r="U23" s="29"/>
      <c r="V23" s="4"/>
      <c r="W23" s="12"/>
      <c r="X23" s="4">
        <f t="shared" si="0"/>
        <v>21</v>
      </c>
      <c r="Y23" s="15">
        <f t="shared" si="1"/>
        <v>4.6142857142857148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3"/>
      <c r="G24" s="10"/>
      <c r="H24" s="3"/>
      <c r="I24" s="10"/>
      <c r="J24" s="3">
        <v>5</v>
      </c>
      <c r="K24" s="10">
        <v>4.8</v>
      </c>
      <c r="L24" s="31">
        <v>3</v>
      </c>
      <c r="M24" s="15">
        <v>5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8</v>
      </c>
      <c r="Y24" s="15">
        <f t="shared" si="1"/>
        <v>4.875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3"/>
      <c r="G25" s="10"/>
      <c r="H25" s="3">
        <v>37</v>
      </c>
      <c r="I25" s="10">
        <v>4.9000000000000004</v>
      </c>
      <c r="J25" s="3">
        <v>5</v>
      </c>
      <c r="K25" s="10">
        <v>4.8</v>
      </c>
      <c r="L25" s="31">
        <v>3</v>
      </c>
      <c r="M25" s="15">
        <v>5</v>
      </c>
      <c r="N25" s="31"/>
      <c r="O25" s="15"/>
      <c r="P25" s="22"/>
      <c r="Q25" s="23"/>
      <c r="R25" s="31"/>
      <c r="S25" s="29"/>
      <c r="T25" s="28">
        <v>11</v>
      </c>
      <c r="U25" s="29">
        <v>4.8</v>
      </c>
      <c r="V25" s="4">
        <v>16</v>
      </c>
      <c r="W25" s="12">
        <v>5</v>
      </c>
      <c r="X25" s="4">
        <f t="shared" si="0"/>
        <v>72</v>
      </c>
      <c r="Y25" s="15">
        <f t="shared" si="1"/>
        <v>4.9041666666666668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3"/>
      <c r="G26" s="10"/>
      <c r="H26" s="3"/>
      <c r="I26" s="10"/>
      <c r="J26" s="3"/>
      <c r="K26" s="10"/>
      <c r="L26" s="31"/>
      <c r="M26" s="15"/>
      <c r="N26" s="31"/>
      <c r="O26" s="15"/>
      <c r="P26" s="22"/>
      <c r="Q26" s="23"/>
      <c r="R26" s="31">
        <v>9</v>
      </c>
      <c r="S26" s="29">
        <v>4.5999999999999996</v>
      </c>
      <c r="T26" s="28"/>
      <c r="U26" s="29"/>
      <c r="V26" s="4"/>
      <c r="W26" s="12"/>
      <c r="X26" s="4">
        <f t="shared" si="0"/>
        <v>9</v>
      </c>
      <c r="Y26" s="15">
        <f t="shared" si="1"/>
        <v>4.5999999999999996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3"/>
      <c r="G27" s="10"/>
      <c r="H27" s="3"/>
      <c r="I27" s="10"/>
      <c r="J27" s="3"/>
      <c r="K27" s="10"/>
      <c r="L27" s="31"/>
      <c r="M27" s="15"/>
      <c r="N27" s="31"/>
      <c r="O27" s="15"/>
      <c r="P27" s="22"/>
      <c r="Q27" s="23"/>
      <c r="R27" s="31">
        <v>9</v>
      </c>
      <c r="S27" s="29">
        <v>4.5999999999999996</v>
      </c>
      <c r="T27" s="28"/>
      <c r="U27" s="29"/>
      <c r="V27" s="4"/>
      <c r="W27" s="12"/>
      <c r="X27" s="4">
        <f t="shared" si="0"/>
        <v>9</v>
      </c>
      <c r="Y27" s="15">
        <f t="shared" si="1"/>
        <v>4.5999999999999996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3"/>
      <c r="G28" s="10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9</v>
      </c>
      <c r="S28" s="29">
        <v>4.3</v>
      </c>
      <c r="T28" s="28"/>
      <c r="U28" s="29"/>
      <c r="V28" s="4"/>
      <c r="W28" s="12"/>
      <c r="X28" s="4">
        <f t="shared" si="0"/>
        <v>9</v>
      </c>
      <c r="Y28" s="15">
        <f t="shared" si="1"/>
        <v>4.3</v>
      </c>
    </row>
    <row r="29" spans="1:25" ht="16.5" customHeight="1" x14ac:dyDescent="0.25">
      <c r="A29" s="11" t="s">
        <v>22</v>
      </c>
      <c r="B29" s="2"/>
      <c r="C29" s="2"/>
      <c r="D29" s="3"/>
      <c r="E29" s="10"/>
      <c r="F29" s="3"/>
      <c r="G29" s="10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9</v>
      </c>
      <c r="S29" s="29">
        <v>4.5</v>
      </c>
      <c r="T29" s="28"/>
      <c r="U29" s="29"/>
      <c r="V29" s="4"/>
      <c r="W29" s="12"/>
      <c r="X29" s="4">
        <f t="shared" si="0"/>
        <v>9</v>
      </c>
      <c r="Y29" s="15">
        <f t="shared" si="1"/>
        <v>4.5</v>
      </c>
    </row>
    <row r="30" spans="1:25" ht="16.5" customHeight="1" x14ac:dyDescent="0.25">
      <c r="A30" s="11" t="s">
        <v>40</v>
      </c>
      <c r="B30" s="2"/>
      <c r="C30" s="2"/>
      <c r="D30" s="3"/>
      <c r="E30" s="10"/>
      <c r="F30" s="3"/>
      <c r="G30" s="10"/>
      <c r="H30" s="3"/>
      <c r="I30" s="10"/>
      <c r="J30" s="3"/>
      <c r="K30" s="10"/>
      <c r="L30" s="31"/>
      <c r="M30" s="15"/>
      <c r="N30" s="31"/>
      <c r="O30" s="15"/>
      <c r="P30" s="22"/>
      <c r="Q30" s="23"/>
      <c r="R30" s="31">
        <v>9</v>
      </c>
      <c r="S30" s="29">
        <v>4.5999999999999996</v>
      </c>
      <c r="T30" s="28"/>
      <c r="U30" s="29"/>
      <c r="V30" s="4"/>
      <c r="W30" s="12"/>
      <c r="X30" s="4">
        <f t="shared" si="0"/>
        <v>9</v>
      </c>
      <c r="Y30" s="15">
        <f t="shared" si="1"/>
        <v>4.5999999999999996</v>
      </c>
    </row>
    <row r="31" spans="1:25" ht="29.25" customHeight="1" x14ac:dyDescent="0.25">
      <c r="A31" s="19" t="s">
        <v>57</v>
      </c>
      <c r="B31" s="11">
        <v>3</v>
      </c>
      <c r="C31" s="11">
        <v>5</v>
      </c>
      <c r="D31" s="3"/>
      <c r="E31" s="10"/>
      <c r="F31" s="3"/>
      <c r="G31" s="10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3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2"/>
      <c r="D32" s="3"/>
      <c r="E32" s="10"/>
      <c r="F32" s="3"/>
      <c r="G32" s="10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4.95</v>
      </c>
      <c r="D33" s="18">
        <v>39</v>
      </c>
      <c r="E33" s="15">
        <f>SUM(E5:E32)/12</f>
        <v>4.3166666666666664</v>
      </c>
      <c r="F33" s="18">
        <v>9</v>
      </c>
      <c r="G33" s="15">
        <f>SUM(G5:G32)/9</f>
        <v>4.4555555555555557</v>
      </c>
      <c r="H33" s="18">
        <v>41</v>
      </c>
      <c r="I33" s="15">
        <f>SUM(I5:I32)/8</f>
        <v>4.7625000000000002</v>
      </c>
      <c r="J33" s="18">
        <v>5</v>
      </c>
      <c r="K33" s="15">
        <f>SUM(K5:K32)/9</f>
        <v>4.8</v>
      </c>
      <c r="L33" s="18">
        <v>3</v>
      </c>
      <c r="M33" s="15">
        <f>SUM(M5:M32)/9</f>
        <v>5</v>
      </c>
      <c r="N33" s="18">
        <v>3</v>
      </c>
      <c r="O33" s="15">
        <f>SUM(O5:O32)/10</f>
        <v>4.9700000000000006</v>
      </c>
      <c r="P33" s="24"/>
      <c r="Q33" s="23">
        <f>SUM(Q5:Q32)/9</f>
        <v>0</v>
      </c>
      <c r="R33" s="18">
        <v>9</v>
      </c>
      <c r="S33" s="15">
        <f>SUM(S5:S32)/15</f>
        <v>4.54</v>
      </c>
      <c r="T33" s="18">
        <v>11</v>
      </c>
      <c r="U33" s="15">
        <f>SUM(U5:U32)/9</f>
        <v>4.6888888888888882</v>
      </c>
      <c r="V33" s="18">
        <v>16</v>
      </c>
      <c r="W33" s="15">
        <f>SUM(W5:W32)/9</f>
        <v>4.844444444444445</v>
      </c>
      <c r="X33" s="18">
        <f>SUM(X5:X32)</f>
        <v>1347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4.6006681514476604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B3:C3"/>
    <mergeCell ref="D3:E3"/>
    <mergeCell ref="F3:G3"/>
    <mergeCell ref="H3:I3"/>
    <mergeCell ref="J3:K3"/>
    <mergeCell ref="X3:Y3"/>
    <mergeCell ref="R3:S3"/>
    <mergeCell ref="T3:U3"/>
    <mergeCell ref="V3:W3"/>
    <mergeCell ref="L3:M3"/>
    <mergeCell ref="N3:O3"/>
    <mergeCell ref="P3:Q3"/>
  </mergeCells>
  <conditionalFormatting sqref="Y5:Y7 Y9:Y11 Y13:Y20 Y32 Y23:Y30">
    <cfRule type="containsErrors" dxfId="32" priority="7">
      <formula>ISERROR(Y5)</formula>
    </cfRule>
  </conditionalFormatting>
  <conditionalFormatting sqref="Y8">
    <cfRule type="containsErrors" dxfId="31" priority="6">
      <formula>ISERROR(Y8)</formula>
    </cfRule>
  </conditionalFormatting>
  <conditionalFormatting sqref="Y31">
    <cfRule type="containsErrors" dxfId="30" priority="4">
      <formula>ISERROR(Y31)</formula>
    </cfRule>
  </conditionalFormatting>
  <conditionalFormatting sqref="Y21">
    <cfRule type="containsErrors" dxfId="29" priority="3">
      <formula>ISERROR(Y21)</formula>
    </cfRule>
  </conditionalFormatting>
  <conditionalFormatting sqref="Y22">
    <cfRule type="containsErrors" dxfId="28" priority="2">
      <formula>ISERROR(Y22)</formula>
    </cfRule>
  </conditionalFormatting>
  <conditionalFormatting sqref="Y12">
    <cfRule type="containsErrors" dxfId="27" priority="1">
      <formula>ISERROR(Y12)</formula>
    </cfRule>
  </conditionalFormatting>
  <pageMargins left="0.16" right="0.16" top="0.25" bottom="0.16" header="0.16" footer="0.16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F9" sqref="F9"/>
    </sheetView>
  </sheetViews>
  <sheetFormatPr defaultRowHeight="13.2" x14ac:dyDescent="0.25"/>
  <cols>
    <col min="1" max="1" width="45.6640625" customWidth="1"/>
    <col min="2" max="3" width="5.109375" customWidth="1"/>
    <col min="4" max="5" width="5.5546875" customWidth="1"/>
    <col min="6" max="7" width="5.88671875" customWidth="1"/>
    <col min="8" max="8" width="5" customWidth="1"/>
    <col min="9" max="10" width="5.33203125" customWidth="1"/>
    <col min="11" max="11" width="5.109375" customWidth="1"/>
    <col min="12" max="12" width="4.88671875" style="33" customWidth="1"/>
    <col min="13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50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8</v>
      </c>
      <c r="K3" s="50"/>
      <c r="L3" s="57" t="s">
        <v>7</v>
      </c>
      <c r="M3" s="58"/>
      <c r="N3" s="57" t="s">
        <v>6</v>
      </c>
      <c r="O3" s="58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0" t="s">
        <v>18</v>
      </c>
      <c r="M4" s="21" t="s">
        <v>14</v>
      </c>
      <c r="N4" s="20" t="s">
        <v>18</v>
      </c>
      <c r="O4" s="21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52</v>
      </c>
      <c r="E5" s="10">
        <v>4.5999999999999996</v>
      </c>
      <c r="F5" s="3">
        <v>3</v>
      </c>
      <c r="G5" s="10">
        <v>4.7</v>
      </c>
      <c r="H5" s="3">
        <v>6</v>
      </c>
      <c r="I5" s="10">
        <v>5</v>
      </c>
      <c r="J5" s="3">
        <v>4</v>
      </c>
      <c r="K5" s="10">
        <v>4</v>
      </c>
      <c r="L5" s="22"/>
      <c r="M5" s="23"/>
      <c r="N5" s="22"/>
      <c r="O5" s="23"/>
      <c r="P5" s="22"/>
      <c r="Q5" s="23"/>
      <c r="R5" s="31">
        <v>6</v>
      </c>
      <c r="S5" s="29">
        <v>5</v>
      </c>
      <c r="T5" s="28">
        <v>6</v>
      </c>
      <c r="U5" s="29">
        <v>4.8</v>
      </c>
      <c r="V5" s="4">
        <v>11</v>
      </c>
      <c r="W5" s="12">
        <v>5</v>
      </c>
      <c r="X5" s="4">
        <f t="shared" ref="X5:X31" si="0">B5+D5+F5+H5+J5+L5+N5+P5+R5+T5+V5</f>
        <v>88</v>
      </c>
      <c r="Y5" s="15">
        <f>((B5*C5)+(D5*E5)+(F5*G5)+(H5*I5)+(J5*K5)+(L5*M5)+(N5*O5)+(P5*Q5)+(R5*S5)+(T5*U5)+(V5*W5))/X5</f>
        <v>4.6943181818181818</v>
      </c>
    </row>
    <row r="6" spans="1:25" ht="26.4" x14ac:dyDescent="0.25">
      <c r="A6" s="19" t="s">
        <v>28</v>
      </c>
      <c r="B6" s="5">
        <v>3</v>
      </c>
      <c r="C6" s="36">
        <v>5</v>
      </c>
      <c r="D6" s="3">
        <v>51</v>
      </c>
      <c r="E6" s="10">
        <v>4.5</v>
      </c>
      <c r="F6" s="3">
        <v>3</v>
      </c>
      <c r="G6" s="10">
        <v>5</v>
      </c>
      <c r="H6" s="3">
        <v>6</v>
      </c>
      <c r="I6" s="10">
        <v>5</v>
      </c>
      <c r="J6" s="3">
        <v>4</v>
      </c>
      <c r="K6" s="10">
        <v>4</v>
      </c>
      <c r="L6" s="22"/>
      <c r="M6" s="23"/>
      <c r="N6" s="22"/>
      <c r="O6" s="23"/>
      <c r="P6" s="22"/>
      <c r="Q6" s="23"/>
      <c r="R6" s="31">
        <v>6</v>
      </c>
      <c r="S6" s="29">
        <v>4.8</v>
      </c>
      <c r="T6" s="28">
        <v>6</v>
      </c>
      <c r="U6" s="29">
        <v>4.8</v>
      </c>
      <c r="V6" s="4">
        <v>11</v>
      </c>
      <c r="W6" s="12">
        <v>5</v>
      </c>
      <c r="X6" s="4">
        <f t="shared" si="0"/>
        <v>90</v>
      </c>
      <c r="Y6" s="15">
        <f t="shared" ref="Y6:Y31" si="1">((B6*C6)+(D6*E6)+(F6*G6)+(H6*I6)+(J6*K6)+(L6*M6)+(N6*O6)+(P6*Q6)+(R6*S6)+(T6*U6)+(V6*W6))/X6</f>
        <v>4.6455555555555561</v>
      </c>
    </row>
    <row r="7" spans="1:25" ht="16.5" customHeight="1" x14ac:dyDescent="0.25">
      <c r="A7" s="11" t="s">
        <v>29</v>
      </c>
      <c r="B7" s="2">
        <v>3</v>
      </c>
      <c r="C7" s="37">
        <v>5</v>
      </c>
      <c r="D7" s="3">
        <v>48</v>
      </c>
      <c r="E7" s="10">
        <v>4.4000000000000004</v>
      </c>
      <c r="F7" s="3"/>
      <c r="G7" s="10"/>
      <c r="H7" s="3"/>
      <c r="I7" s="10"/>
      <c r="J7" s="3"/>
      <c r="K7" s="10"/>
      <c r="L7" s="22"/>
      <c r="M7" s="23"/>
      <c r="N7" s="22"/>
      <c r="O7" s="23"/>
      <c r="P7" s="22"/>
      <c r="Q7" s="23"/>
      <c r="R7" s="31"/>
      <c r="S7" s="29"/>
      <c r="T7" s="28"/>
      <c r="U7" s="29"/>
      <c r="V7" s="4"/>
      <c r="W7" s="12"/>
      <c r="X7" s="4">
        <f t="shared" si="0"/>
        <v>51</v>
      </c>
      <c r="Y7" s="15">
        <f t="shared" si="1"/>
        <v>4.4352941176470591</v>
      </c>
    </row>
    <row r="8" spans="1:25" ht="16.5" customHeight="1" x14ac:dyDescent="0.25">
      <c r="A8" s="11" t="s">
        <v>41</v>
      </c>
      <c r="B8" s="2"/>
      <c r="C8" s="37"/>
      <c r="D8" s="3">
        <v>52</v>
      </c>
      <c r="E8" s="10">
        <v>4.8</v>
      </c>
      <c r="F8" s="3"/>
      <c r="G8" s="10"/>
      <c r="H8" s="3"/>
      <c r="I8" s="10"/>
      <c r="J8" s="3"/>
      <c r="K8" s="10"/>
      <c r="L8" s="22"/>
      <c r="M8" s="23"/>
      <c r="N8" s="22"/>
      <c r="O8" s="23"/>
      <c r="P8" s="22"/>
      <c r="Q8" s="23"/>
      <c r="R8" s="31"/>
      <c r="S8" s="29"/>
      <c r="T8" s="28"/>
      <c r="U8" s="29"/>
      <c r="V8" s="4"/>
      <c r="W8" s="12"/>
      <c r="X8" s="4">
        <f t="shared" si="0"/>
        <v>52</v>
      </c>
      <c r="Y8" s="15">
        <f t="shared" si="1"/>
        <v>4.8</v>
      </c>
    </row>
    <row r="9" spans="1:25" ht="26.4" x14ac:dyDescent="0.25">
      <c r="A9" s="19" t="s">
        <v>30</v>
      </c>
      <c r="B9" s="2">
        <v>3</v>
      </c>
      <c r="C9" s="37">
        <v>4.7</v>
      </c>
      <c r="D9" s="3">
        <v>46</v>
      </c>
      <c r="E9" s="10">
        <v>4.4000000000000004</v>
      </c>
      <c r="F9" s="3"/>
      <c r="G9" s="10"/>
      <c r="H9" s="3"/>
      <c r="I9" s="10"/>
      <c r="J9" s="3"/>
      <c r="K9" s="10"/>
      <c r="L9" s="22"/>
      <c r="M9" s="23"/>
      <c r="N9" s="22"/>
      <c r="O9" s="23"/>
      <c r="P9" s="22"/>
      <c r="Q9" s="23"/>
      <c r="R9" s="31">
        <v>5</v>
      </c>
      <c r="S9" s="29">
        <v>4.2</v>
      </c>
      <c r="T9" s="28"/>
      <c r="U9" s="29"/>
      <c r="V9" s="4"/>
      <c r="W9" s="12"/>
      <c r="X9" s="4">
        <f t="shared" si="0"/>
        <v>54</v>
      </c>
      <c r="Y9" s="15">
        <f t="shared" si="1"/>
        <v>4.3981481481481479</v>
      </c>
    </row>
    <row r="10" spans="1:25" ht="26.4" x14ac:dyDescent="0.25">
      <c r="A10" s="19" t="s">
        <v>31</v>
      </c>
      <c r="B10" s="2">
        <v>2</v>
      </c>
      <c r="C10" s="37">
        <v>5</v>
      </c>
      <c r="D10" s="3">
        <v>47</v>
      </c>
      <c r="E10" s="10">
        <v>4.3</v>
      </c>
      <c r="F10" s="3"/>
      <c r="G10" s="10"/>
      <c r="H10" s="3"/>
      <c r="I10" s="10"/>
      <c r="J10" s="3"/>
      <c r="K10" s="10"/>
      <c r="L10" s="22"/>
      <c r="M10" s="23"/>
      <c r="N10" s="22"/>
      <c r="O10" s="23"/>
      <c r="P10" s="22"/>
      <c r="Q10" s="23"/>
      <c r="R10" s="31"/>
      <c r="S10" s="29"/>
      <c r="T10" s="28"/>
      <c r="U10" s="29"/>
      <c r="V10" s="4"/>
      <c r="W10" s="12"/>
      <c r="X10" s="4">
        <f t="shared" si="0"/>
        <v>49</v>
      </c>
      <c r="Y10" s="15">
        <f t="shared" si="1"/>
        <v>4.3285714285714283</v>
      </c>
    </row>
    <row r="11" spans="1:25" ht="16.5" customHeight="1" x14ac:dyDescent="0.25">
      <c r="A11" s="30" t="s">
        <v>59</v>
      </c>
      <c r="B11" s="2">
        <v>2</v>
      </c>
      <c r="C11" s="37">
        <v>5</v>
      </c>
      <c r="D11" s="3">
        <v>49</v>
      </c>
      <c r="E11" s="10">
        <v>4.2</v>
      </c>
      <c r="F11" s="3">
        <v>2</v>
      </c>
      <c r="G11" s="10">
        <v>5</v>
      </c>
      <c r="H11" s="3">
        <v>5</v>
      </c>
      <c r="I11" s="10">
        <v>5</v>
      </c>
      <c r="J11" s="3">
        <v>4</v>
      </c>
      <c r="K11" s="10">
        <v>4</v>
      </c>
      <c r="L11" s="22"/>
      <c r="M11" s="23"/>
      <c r="N11" s="22"/>
      <c r="O11" s="23"/>
      <c r="P11" s="22"/>
      <c r="Q11" s="23"/>
      <c r="R11" s="31">
        <v>5</v>
      </c>
      <c r="S11" s="29">
        <v>4.8</v>
      </c>
      <c r="T11" s="28">
        <v>5</v>
      </c>
      <c r="U11" s="29">
        <v>4.2</v>
      </c>
      <c r="V11" s="4">
        <v>7</v>
      </c>
      <c r="W11" s="12">
        <v>4.4000000000000004</v>
      </c>
      <c r="X11" s="4">
        <f t="shared" si="0"/>
        <v>79</v>
      </c>
      <c r="Y11" s="15">
        <f t="shared" si="1"/>
        <v>4.3367088607594937</v>
      </c>
    </row>
    <row r="12" spans="1:25" ht="16.5" customHeight="1" x14ac:dyDescent="0.25">
      <c r="A12" s="30" t="s">
        <v>43</v>
      </c>
      <c r="B12" s="2"/>
      <c r="C12" s="37"/>
      <c r="D12" s="3"/>
      <c r="E12" s="10"/>
      <c r="F12" s="3"/>
      <c r="G12" s="10"/>
      <c r="H12" s="3"/>
      <c r="I12" s="10"/>
      <c r="J12" s="3"/>
      <c r="K12" s="10"/>
      <c r="L12" s="22"/>
      <c r="M12" s="23"/>
      <c r="N12" s="22"/>
      <c r="O12" s="23"/>
      <c r="P12" s="22"/>
      <c r="Q12" s="23"/>
      <c r="R12" s="31"/>
      <c r="S12" s="29"/>
      <c r="T12" s="28">
        <v>6</v>
      </c>
      <c r="U12" s="29">
        <v>5</v>
      </c>
      <c r="V12" s="4">
        <v>10</v>
      </c>
      <c r="W12" s="12">
        <v>4.5999999999999996</v>
      </c>
      <c r="X12" s="4">
        <f t="shared" si="0"/>
        <v>16</v>
      </c>
      <c r="Y12" s="15">
        <f t="shared" si="1"/>
        <v>4.75</v>
      </c>
    </row>
    <row r="13" spans="1:25" ht="16.5" customHeight="1" x14ac:dyDescent="0.25">
      <c r="A13" s="25" t="s">
        <v>33</v>
      </c>
      <c r="B13" s="2">
        <v>3</v>
      </c>
      <c r="C13" s="37">
        <v>5</v>
      </c>
      <c r="D13" s="3"/>
      <c r="E13" s="10"/>
      <c r="F13" s="3"/>
      <c r="G13" s="10"/>
      <c r="H13" s="3"/>
      <c r="I13" s="10"/>
      <c r="J13" s="3"/>
      <c r="K13" s="10"/>
      <c r="L13" s="22"/>
      <c r="M13" s="23"/>
      <c r="N13" s="22"/>
      <c r="O13" s="23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5</v>
      </c>
    </row>
    <row r="14" spans="1:25" ht="16.5" customHeight="1" x14ac:dyDescent="0.25">
      <c r="A14" s="25" t="s">
        <v>9</v>
      </c>
      <c r="B14" s="2">
        <v>3</v>
      </c>
      <c r="C14" s="37">
        <v>5</v>
      </c>
      <c r="D14" s="3"/>
      <c r="E14" s="10"/>
      <c r="F14" s="3"/>
      <c r="G14" s="10"/>
      <c r="H14" s="3"/>
      <c r="I14" s="10"/>
      <c r="J14" s="3"/>
      <c r="K14" s="10"/>
      <c r="L14" s="22"/>
      <c r="M14" s="23"/>
      <c r="N14" s="22"/>
      <c r="O14" s="23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5</v>
      </c>
    </row>
    <row r="15" spans="1:25" ht="16.5" customHeight="1" x14ac:dyDescent="0.25">
      <c r="A15" s="25" t="s">
        <v>10</v>
      </c>
      <c r="B15" s="2">
        <v>3</v>
      </c>
      <c r="C15" s="37">
        <v>5</v>
      </c>
      <c r="D15" s="3"/>
      <c r="E15" s="10"/>
      <c r="F15" s="3"/>
      <c r="G15" s="10"/>
      <c r="H15" s="3"/>
      <c r="I15" s="10"/>
      <c r="J15" s="3"/>
      <c r="K15" s="10"/>
      <c r="L15" s="22"/>
      <c r="M15" s="23"/>
      <c r="N15" s="22"/>
      <c r="O15" s="23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5</v>
      </c>
    </row>
    <row r="16" spans="1:25" ht="16.5" customHeight="1" x14ac:dyDescent="0.25">
      <c r="A16" s="25" t="s">
        <v>42</v>
      </c>
      <c r="B16" s="2">
        <v>3</v>
      </c>
      <c r="C16" s="37">
        <v>4.3</v>
      </c>
      <c r="D16" s="3">
        <v>51</v>
      </c>
      <c r="E16" s="10">
        <v>4.4000000000000004</v>
      </c>
      <c r="F16" s="3">
        <v>3</v>
      </c>
      <c r="G16" s="10">
        <v>4.7</v>
      </c>
      <c r="H16" s="3"/>
      <c r="I16" s="10"/>
      <c r="J16" s="3"/>
      <c r="K16" s="10"/>
      <c r="L16" s="22"/>
      <c r="M16" s="23"/>
      <c r="N16" s="22"/>
      <c r="O16" s="23"/>
      <c r="P16" s="22"/>
      <c r="Q16" s="23"/>
      <c r="R16" s="31">
        <v>6</v>
      </c>
      <c r="S16" s="29">
        <v>4.8</v>
      </c>
      <c r="T16" s="28"/>
      <c r="U16" s="29"/>
      <c r="V16" s="4"/>
      <c r="W16" s="12"/>
      <c r="X16" s="4">
        <f t="shared" si="0"/>
        <v>63</v>
      </c>
      <c r="Y16" s="15">
        <f t="shared" si="1"/>
        <v>4.4476190476190478</v>
      </c>
    </row>
    <row r="17" spans="1:25" ht="16.5" customHeight="1" x14ac:dyDescent="0.25">
      <c r="A17" s="25" t="s">
        <v>20</v>
      </c>
      <c r="B17" s="2">
        <v>3</v>
      </c>
      <c r="C17" s="37">
        <v>5</v>
      </c>
      <c r="D17" s="3">
        <v>52</v>
      </c>
      <c r="E17" s="10">
        <v>4.3</v>
      </c>
      <c r="F17" s="3">
        <v>2</v>
      </c>
      <c r="G17" s="10">
        <v>5</v>
      </c>
      <c r="H17" s="3">
        <v>6</v>
      </c>
      <c r="I17" s="10">
        <v>5</v>
      </c>
      <c r="J17" s="3">
        <v>4</v>
      </c>
      <c r="K17" s="10">
        <v>4</v>
      </c>
      <c r="L17" s="22"/>
      <c r="M17" s="23"/>
      <c r="N17" s="22"/>
      <c r="O17" s="23"/>
      <c r="P17" s="22"/>
      <c r="Q17" s="23"/>
      <c r="R17" s="31">
        <v>6</v>
      </c>
      <c r="S17" s="29">
        <v>4.8</v>
      </c>
      <c r="T17" s="28">
        <v>6</v>
      </c>
      <c r="U17" s="29">
        <v>5</v>
      </c>
      <c r="V17" s="4">
        <v>11</v>
      </c>
      <c r="W17" s="12">
        <v>5</v>
      </c>
      <c r="X17" s="4">
        <f t="shared" si="0"/>
        <v>90</v>
      </c>
      <c r="Y17" s="15">
        <f t="shared" si="1"/>
        <v>4.5377777777777784</v>
      </c>
    </row>
    <row r="18" spans="1:25" ht="16.5" customHeight="1" x14ac:dyDescent="0.25">
      <c r="A18" s="25" t="s">
        <v>34</v>
      </c>
      <c r="B18" s="2">
        <v>3</v>
      </c>
      <c r="C18" s="37">
        <v>5</v>
      </c>
      <c r="D18" s="3">
        <v>48</v>
      </c>
      <c r="E18" s="10">
        <v>4.5</v>
      </c>
      <c r="F18" s="3">
        <v>3</v>
      </c>
      <c r="G18" s="10">
        <v>3.7</v>
      </c>
      <c r="H18" s="3">
        <v>6</v>
      </c>
      <c r="I18" s="10">
        <v>5</v>
      </c>
      <c r="J18" s="3">
        <v>4</v>
      </c>
      <c r="K18" s="10">
        <v>4</v>
      </c>
      <c r="L18" s="22"/>
      <c r="M18" s="23"/>
      <c r="N18" s="22"/>
      <c r="O18" s="23"/>
      <c r="P18" s="22"/>
      <c r="Q18" s="23"/>
      <c r="R18" s="31">
        <v>6</v>
      </c>
      <c r="S18" s="29">
        <v>4.7</v>
      </c>
      <c r="T18" s="28">
        <v>6</v>
      </c>
      <c r="U18" s="29">
        <v>4.8</v>
      </c>
      <c r="V18" s="4">
        <v>10</v>
      </c>
      <c r="W18" s="12">
        <v>5</v>
      </c>
      <c r="X18" s="4">
        <f t="shared" si="0"/>
        <v>86</v>
      </c>
      <c r="Y18" s="15">
        <f t="shared" si="1"/>
        <v>4.594186046511628</v>
      </c>
    </row>
    <row r="19" spans="1:25" ht="16.5" customHeight="1" x14ac:dyDescent="0.25">
      <c r="A19" s="25" t="s">
        <v>26</v>
      </c>
      <c r="B19" s="2">
        <v>3</v>
      </c>
      <c r="C19" s="37">
        <v>5</v>
      </c>
      <c r="D19" s="3">
        <v>52</v>
      </c>
      <c r="E19" s="10">
        <v>4.3</v>
      </c>
      <c r="F19" s="3">
        <v>3</v>
      </c>
      <c r="G19" s="10">
        <v>5</v>
      </c>
      <c r="H19" s="3">
        <v>6</v>
      </c>
      <c r="I19" s="10">
        <v>5</v>
      </c>
      <c r="J19" s="3">
        <v>4</v>
      </c>
      <c r="K19" s="10">
        <v>4</v>
      </c>
      <c r="L19" s="22"/>
      <c r="M19" s="23"/>
      <c r="N19" s="22"/>
      <c r="O19" s="23"/>
      <c r="P19" s="22"/>
      <c r="Q19" s="23"/>
      <c r="R19" s="31">
        <v>6</v>
      </c>
      <c r="S19" s="29">
        <v>4.8</v>
      </c>
      <c r="T19" s="28">
        <v>6</v>
      </c>
      <c r="U19" s="29">
        <v>4.5</v>
      </c>
      <c r="V19" s="4">
        <v>11</v>
      </c>
      <c r="W19" s="12">
        <v>5</v>
      </c>
      <c r="X19" s="4">
        <f t="shared" si="0"/>
        <v>91</v>
      </c>
      <c r="Y19" s="15">
        <f t="shared" si="1"/>
        <v>4.5098901098901099</v>
      </c>
    </row>
    <row r="20" spans="1:25" ht="16.5" customHeight="1" x14ac:dyDescent="0.25">
      <c r="A20" s="25" t="s">
        <v>27</v>
      </c>
      <c r="B20" s="2">
        <v>3</v>
      </c>
      <c r="C20" s="37">
        <v>5</v>
      </c>
      <c r="D20" s="3">
        <v>52</v>
      </c>
      <c r="E20" s="10">
        <v>4.3</v>
      </c>
      <c r="F20" s="3">
        <v>3</v>
      </c>
      <c r="G20" s="10">
        <v>4.7</v>
      </c>
      <c r="H20" s="3">
        <v>6</v>
      </c>
      <c r="I20" s="10">
        <v>5</v>
      </c>
      <c r="J20" s="3">
        <v>4</v>
      </c>
      <c r="K20" s="10">
        <v>4</v>
      </c>
      <c r="L20" s="22"/>
      <c r="M20" s="23"/>
      <c r="N20" s="22"/>
      <c r="O20" s="23"/>
      <c r="P20" s="22"/>
      <c r="Q20" s="23"/>
      <c r="R20" s="31">
        <v>6</v>
      </c>
      <c r="S20" s="29">
        <v>5</v>
      </c>
      <c r="T20" s="28">
        <v>6</v>
      </c>
      <c r="U20" s="29">
        <v>4.3</v>
      </c>
      <c r="V20" s="4">
        <v>11</v>
      </c>
      <c r="W20" s="12">
        <v>5</v>
      </c>
      <c r="X20" s="4">
        <f t="shared" si="0"/>
        <v>91</v>
      </c>
      <c r="Y20" s="15">
        <f t="shared" si="1"/>
        <v>4.5</v>
      </c>
    </row>
    <row r="21" spans="1:25" ht="16.5" customHeight="1" x14ac:dyDescent="0.25">
      <c r="A21" s="25" t="s">
        <v>12</v>
      </c>
      <c r="B21" s="2"/>
      <c r="C21" s="37"/>
      <c r="D21" s="3"/>
      <c r="E21" s="10"/>
      <c r="F21" s="3"/>
      <c r="G21" s="10"/>
      <c r="H21" s="3"/>
      <c r="I21" s="10"/>
      <c r="J21" s="3"/>
      <c r="K21" s="10"/>
      <c r="L21" s="22"/>
      <c r="M21" s="23"/>
      <c r="N21" s="22"/>
      <c r="O21" s="23"/>
      <c r="P21" s="22"/>
      <c r="Q21" s="23"/>
      <c r="R21" s="31"/>
      <c r="S21" s="29"/>
      <c r="T21" s="28"/>
      <c r="U21" s="29"/>
      <c r="V21" s="4"/>
      <c r="W21" s="12"/>
      <c r="X21" s="4"/>
      <c r="Y21" s="15"/>
    </row>
    <row r="22" spans="1:25" ht="16.5" customHeight="1" x14ac:dyDescent="0.25">
      <c r="A22" s="25" t="s">
        <v>13</v>
      </c>
      <c r="B22" s="2"/>
      <c r="C22" s="37"/>
      <c r="D22" s="3"/>
      <c r="E22" s="10"/>
      <c r="F22" s="3"/>
      <c r="G22" s="10"/>
      <c r="H22" s="3"/>
      <c r="I22" s="10"/>
      <c r="J22" s="3"/>
      <c r="K22" s="10"/>
      <c r="L22" s="22"/>
      <c r="M22" s="23"/>
      <c r="N22" s="22"/>
      <c r="O22" s="23"/>
      <c r="P22" s="22"/>
      <c r="Q22" s="23"/>
      <c r="R22" s="31"/>
      <c r="S22" s="29"/>
      <c r="T22" s="28"/>
      <c r="U22" s="29"/>
      <c r="V22" s="4"/>
      <c r="W22" s="12"/>
      <c r="X22" s="4"/>
      <c r="Y22" s="15"/>
    </row>
    <row r="23" spans="1:25" ht="16.5" customHeight="1" x14ac:dyDescent="0.25">
      <c r="A23" s="25" t="s">
        <v>37</v>
      </c>
      <c r="B23" s="2"/>
      <c r="C23" s="37"/>
      <c r="D23" s="3"/>
      <c r="E23" s="10"/>
      <c r="F23" s="3">
        <v>3</v>
      </c>
      <c r="G23" s="10">
        <v>5</v>
      </c>
      <c r="H23" s="3"/>
      <c r="I23" s="10"/>
      <c r="J23" s="3"/>
      <c r="K23" s="10"/>
      <c r="L23" s="22"/>
      <c r="M23" s="23"/>
      <c r="N23" s="22"/>
      <c r="O23" s="23"/>
      <c r="P23" s="22"/>
      <c r="Q23" s="23"/>
      <c r="R23" s="31">
        <v>6</v>
      </c>
      <c r="S23" s="29">
        <v>4.8</v>
      </c>
      <c r="T23" s="28"/>
      <c r="U23" s="29"/>
      <c r="V23" s="4"/>
      <c r="W23" s="12"/>
      <c r="X23" s="4">
        <f t="shared" si="0"/>
        <v>9</v>
      </c>
      <c r="Y23" s="15">
        <f t="shared" si="1"/>
        <v>4.8666666666666663</v>
      </c>
    </row>
    <row r="24" spans="1:25" ht="16.5" customHeight="1" x14ac:dyDescent="0.25">
      <c r="A24" s="25" t="s">
        <v>35</v>
      </c>
      <c r="B24" s="2"/>
      <c r="C24" s="37"/>
      <c r="D24" s="3"/>
      <c r="E24" s="10"/>
      <c r="F24" s="3"/>
      <c r="G24" s="10"/>
      <c r="H24" s="3"/>
      <c r="I24" s="10"/>
      <c r="J24" s="3">
        <v>4</v>
      </c>
      <c r="K24" s="10">
        <v>4</v>
      </c>
      <c r="L24" s="22"/>
      <c r="M24" s="23"/>
      <c r="N24" s="22"/>
      <c r="O24" s="23"/>
      <c r="P24" s="22"/>
      <c r="Q24" s="23"/>
      <c r="R24" s="31"/>
      <c r="S24" s="29"/>
      <c r="T24" s="28"/>
      <c r="U24" s="29"/>
      <c r="V24" s="4"/>
      <c r="W24" s="12"/>
      <c r="X24" s="4">
        <f t="shared" si="0"/>
        <v>4</v>
      </c>
      <c r="Y24" s="15">
        <f t="shared" si="1"/>
        <v>4</v>
      </c>
    </row>
    <row r="25" spans="1:25" ht="16.5" customHeight="1" x14ac:dyDescent="0.25">
      <c r="A25" s="25" t="s">
        <v>11</v>
      </c>
      <c r="B25" s="2"/>
      <c r="C25" s="37"/>
      <c r="D25" s="3"/>
      <c r="E25" s="10"/>
      <c r="F25" s="3"/>
      <c r="G25" s="10"/>
      <c r="H25" s="3">
        <v>6</v>
      </c>
      <c r="I25" s="10">
        <v>5</v>
      </c>
      <c r="J25" s="3">
        <v>4</v>
      </c>
      <c r="K25" s="10">
        <v>4</v>
      </c>
      <c r="L25" s="22"/>
      <c r="M25" s="23"/>
      <c r="N25" s="22"/>
      <c r="O25" s="23"/>
      <c r="P25" s="22"/>
      <c r="Q25" s="23"/>
      <c r="R25" s="31"/>
      <c r="S25" s="29"/>
      <c r="T25" s="28">
        <v>6</v>
      </c>
      <c r="U25" s="29">
        <v>4.7</v>
      </c>
      <c r="V25" s="4">
        <v>11</v>
      </c>
      <c r="W25" s="12">
        <v>5</v>
      </c>
      <c r="X25" s="4">
        <f t="shared" si="0"/>
        <v>27</v>
      </c>
      <c r="Y25" s="15">
        <f t="shared" si="1"/>
        <v>4.7851851851851848</v>
      </c>
    </row>
    <row r="26" spans="1:25" ht="16.5" customHeight="1" x14ac:dyDescent="0.25">
      <c r="A26" s="25" t="s">
        <v>23</v>
      </c>
      <c r="B26" s="2"/>
      <c r="C26" s="37"/>
      <c r="D26" s="3"/>
      <c r="E26" s="10"/>
      <c r="F26" s="3"/>
      <c r="G26" s="10"/>
      <c r="H26" s="3"/>
      <c r="I26" s="10"/>
      <c r="J26" s="3"/>
      <c r="K26" s="10"/>
      <c r="L26" s="22"/>
      <c r="M26" s="23"/>
      <c r="N26" s="22"/>
      <c r="O26" s="23"/>
      <c r="P26" s="22"/>
      <c r="Q26" s="23"/>
      <c r="R26" s="31">
        <v>6</v>
      </c>
      <c r="S26" s="29">
        <v>4.7</v>
      </c>
      <c r="T26" s="28"/>
      <c r="U26" s="29"/>
      <c r="V26" s="4"/>
      <c r="W26" s="12"/>
      <c r="X26" s="4">
        <f t="shared" si="0"/>
        <v>6</v>
      </c>
      <c r="Y26" s="15">
        <f t="shared" si="1"/>
        <v>4.7</v>
      </c>
    </row>
    <row r="27" spans="1:25" ht="16.5" customHeight="1" x14ac:dyDescent="0.25">
      <c r="A27" s="25" t="s">
        <v>36</v>
      </c>
      <c r="B27" s="2"/>
      <c r="C27" s="37"/>
      <c r="D27" s="3"/>
      <c r="E27" s="10"/>
      <c r="F27" s="3"/>
      <c r="G27" s="10"/>
      <c r="H27" s="3"/>
      <c r="I27" s="10"/>
      <c r="J27" s="3"/>
      <c r="K27" s="10"/>
      <c r="L27" s="22"/>
      <c r="M27" s="23"/>
      <c r="N27" s="22"/>
      <c r="O27" s="23"/>
      <c r="P27" s="22"/>
      <c r="Q27" s="23"/>
      <c r="R27" s="31">
        <v>6</v>
      </c>
      <c r="S27" s="29">
        <v>4.8</v>
      </c>
      <c r="T27" s="28"/>
      <c r="U27" s="29"/>
      <c r="V27" s="4"/>
      <c r="W27" s="12"/>
      <c r="X27" s="4">
        <f t="shared" si="0"/>
        <v>6</v>
      </c>
      <c r="Y27" s="15">
        <f t="shared" si="1"/>
        <v>4.8</v>
      </c>
    </row>
    <row r="28" spans="1:25" ht="16.5" customHeight="1" x14ac:dyDescent="0.25">
      <c r="A28" s="25" t="s">
        <v>21</v>
      </c>
      <c r="B28" s="2"/>
      <c r="C28" s="37"/>
      <c r="D28" s="3"/>
      <c r="E28" s="10"/>
      <c r="F28" s="3"/>
      <c r="G28" s="10"/>
      <c r="H28" s="3"/>
      <c r="I28" s="10"/>
      <c r="J28" s="3"/>
      <c r="K28" s="10"/>
      <c r="L28" s="22"/>
      <c r="M28" s="23"/>
      <c r="N28" s="22"/>
      <c r="O28" s="23"/>
      <c r="P28" s="22"/>
      <c r="Q28" s="23"/>
      <c r="R28" s="31">
        <v>6</v>
      </c>
      <c r="S28" s="29">
        <v>4.3</v>
      </c>
      <c r="T28" s="28"/>
      <c r="U28" s="29"/>
      <c r="V28" s="4"/>
      <c r="W28" s="12"/>
      <c r="X28" s="4">
        <f t="shared" si="0"/>
        <v>6</v>
      </c>
      <c r="Y28" s="15">
        <f t="shared" si="1"/>
        <v>4.3</v>
      </c>
    </row>
    <row r="29" spans="1:25" ht="16.5" customHeight="1" x14ac:dyDescent="0.25">
      <c r="A29" s="11" t="s">
        <v>22</v>
      </c>
      <c r="B29" s="2"/>
      <c r="C29" s="37"/>
      <c r="D29" s="3"/>
      <c r="E29" s="10"/>
      <c r="F29" s="3"/>
      <c r="G29" s="10"/>
      <c r="H29" s="3"/>
      <c r="I29" s="10"/>
      <c r="J29" s="3"/>
      <c r="K29" s="10"/>
      <c r="L29" s="22"/>
      <c r="M29" s="23"/>
      <c r="N29" s="22"/>
      <c r="O29" s="23"/>
      <c r="P29" s="22"/>
      <c r="Q29" s="23"/>
      <c r="R29" s="31">
        <v>6</v>
      </c>
      <c r="S29" s="29">
        <v>4</v>
      </c>
      <c r="T29" s="28"/>
      <c r="U29" s="29"/>
      <c r="V29" s="4"/>
      <c r="W29" s="12"/>
      <c r="X29" s="4">
        <f t="shared" si="0"/>
        <v>6</v>
      </c>
      <c r="Y29" s="15">
        <f t="shared" si="1"/>
        <v>4</v>
      </c>
    </row>
    <row r="30" spans="1:25" ht="16.5" customHeight="1" x14ac:dyDescent="0.25">
      <c r="A30" s="11" t="s">
        <v>40</v>
      </c>
      <c r="B30" s="2"/>
      <c r="C30" s="37"/>
      <c r="D30" s="3"/>
      <c r="E30" s="10"/>
      <c r="F30" s="3"/>
      <c r="G30" s="10"/>
      <c r="H30" s="3"/>
      <c r="I30" s="10"/>
      <c r="J30" s="3"/>
      <c r="K30" s="10"/>
      <c r="L30" s="22"/>
      <c r="M30" s="23"/>
      <c r="N30" s="22"/>
      <c r="O30" s="23"/>
      <c r="P30" s="22"/>
      <c r="Q30" s="23"/>
      <c r="R30" s="31">
        <v>6</v>
      </c>
      <c r="S30" s="29">
        <v>4.8</v>
      </c>
      <c r="T30" s="28"/>
      <c r="U30" s="29"/>
      <c r="V30" s="4"/>
      <c r="W30" s="12"/>
      <c r="X30" s="4">
        <f t="shared" si="0"/>
        <v>6</v>
      </c>
      <c r="Y30" s="15">
        <f t="shared" si="1"/>
        <v>4.8</v>
      </c>
    </row>
    <row r="31" spans="1:25" ht="28.5" customHeight="1" x14ac:dyDescent="0.25">
      <c r="A31" s="19" t="s">
        <v>57</v>
      </c>
      <c r="B31" s="11">
        <v>2</v>
      </c>
      <c r="C31" s="38">
        <v>5</v>
      </c>
      <c r="D31" s="3"/>
      <c r="E31" s="10"/>
      <c r="F31" s="3"/>
      <c r="G31" s="10"/>
      <c r="H31" s="3"/>
      <c r="I31" s="10"/>
      <c r="J31" s="3"/>
      <c r="K31" s="10"/>
      <c r="L31" s="22"/>
      <c r="M31" s="23"/>
      <c r="N31" s="22"/>
      <c r="O31" s="23"/>
      <c r="P31" s="22"/>
      <c r="Q31" s="23"/>
      <c r="R31" s="31"/>
      <c r="S31" s="29"/>
      <c r="T31" s="28"/>
      <c r="U31" s="29"/>
      <c r="V31" s="4"/>
      <c r="W31" s="12"/>
      <c r="X31" s="4">
        <f t="shared" si="0"/>
        <v>2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37"/>
      <c r="D32" s="3"/>
      <c r="E32" s="10"/>
      <c r="F32" s="3"/>
      <c r="G32" s="10"/>
      <c r="H32" s="3"/>
      <c r="I32" s="10"/>
      <c r="J32" s="3"/>
      <c r="K32" s="10"/>
      <c r="L32" s="22"/>
      <c r="M32" s="23"/>
      <c r="N32" s="22"/>
      <c r="O32" s="23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4.9285714285714288</v>
      </c>
      <c r="D33" s="18">
        <v>52</v>
      </c>
      <c r="E33" s="15">
        <f>SUM(E5:E32)/12</f>
        <v>4.4166666666666661</v>
      </c>
      <c r="F33" s="18">
        <v>3</v>
      </c>
      <c r="G33" s="15">
        <f>SUM(G5:G32)/9</f>
        <v>4.7555555555555555</v>
      </c>
      <c r="H33" s="18">
        <v>6</v>
      </c>
      <c r="I33" s="15">
        <f>SUM(I5:I32)/8</f>
        <v>5</v>
      </c>
      <c r="J33" s="18">
        <v>4</v>
      </c>
      <c r="K33" s="15">
        <f>SUM(K5:K32)/9</f>
        <v>4</v>
      </c>
      <c r="L33" s="24">
        <v>0</v>
      </c>
      <c r="M33" s="23">
        <f>SUM(M5:M32)/9</f>
        <v>0</v>
      </c>
      <c r="N33" s="24"/>
      <c r="O33" s="23">
        <f>SUM(O5:O32)/10</f>
        <v>0</v>
      </c>
      <c r="P33" s="24"/>
      <c r="Q33" s="23">
        <f>SUM(Q5:Q32)/9</f>
        <v>0</v>
      </c>
      <c r="R33" s="18">
        <v>6</v>
      </c>
      <c r="S33" s="15">
        <f>SUM(S5:S32)/15</f>
        <v>4.6866666666666665</v>
      </c>
      <c r="T33" s="18">
        <v>6</v>
      </c>
      <c r="U33" s="15">
        <f>SUM(U5:U32)/9</f>
        <v>4.677777777777778</v>
      </c>
      <c r="V33" s="18">
        <v>11</v>
      </c>
      <c r="W33" s="15">
        <f>SUM(W5:W32)/9</f>
        <v>4.8888888888888893</v>
      </c>
      <c r="X33" s="18">
        <f>SUM(X5:X32)</f>
        <v>981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4.5447502548419978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30 Y32">
    <cfRule type="containsErrors" dxfId="26" priority="4">
      <formula>ISERROR(Y5)</formula>
    </cfRule>
  </conditionalFormatting>
  <conditionalFormatting sqref="Y8">
    <cfRule type="containsErrors" dxfId="25" priority="3">
      <formula>ISERROR(Y8)</formula>
    </cfRule>
  </conditionalFormatting>
  <conditionalFormatting sqref="Y12">
    <cfRule type="containsErrors" dxfId="24" priority="2">
      <formula>ISERROR(Y12)</formula>
    </cfRule>
  </conditionalFormatting>
  <conditionalFormatting sqref="Y31">
    <cfRule type="containsErrors" dxfId="23" priority="1">
      <formula>ISERROR(Y31)</formula>
    </cfRule>
  </conditionalFormatting>
  <pageMargins left="0.16" right="0.16" top="0.21" bottom="0.21" header="0.21" footer="0.21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pane ySplit="4" topLeftCell="A20" activePane="bottomLeft" state="frozen"/>
      <selection pane="bottomLeft" activeCell="H7" sqref="H7"/>
    </sheetView>
  </sheetViews>
  <sheetFormatPr defaultRowHeight="13.2" x14ac:dyDescent="0.25"/>
  <cols>
    <col min="1" max="1" width="45.5546875" customWidth="1"/>
    <col min="2" max="2" width="4.6640625" customWidth="1"/>
    <col min="3" max="3" width="4.88671875" customWidth="1"/>
    <col min="4" max="5" width="5.5546875" customWidth="1"/>
    <col min="6" max="7" width="5.88671875" customWidth="1"/>
    <col min="8" max="10" width="5.33203125" customWidth="1"/>
    <col min="11" max="11" width="5.109375" customWidth="1"/>
    <col min="12" max="12" width="5.44140625" style="33" customWidth="1"/>
    <col min="13" max="13" width="5" style="33" customWidth="1"/>
    <col min="14" max="15" width="5.5546875" customWidth="1"/>
    <col min="16" max="17" width="5.44140625" customWidth="1"/>
    <col min="18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49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64" t="s">
        <v>5</v>
      </c>
      <c r="I3" s="65"/>
      <c r="J3" s="64" t="s">
        <v>8</v>
      </c>
      <c r="K3" s="65"/>
      <c r="L3" s="57" t="s">
        <v>7</v>
      </c>
      <c r="M3" s="58"/>
      <c r="N3" s="55" t="s">
        <v>6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20" t="s">
        <v>18</v>
      </c>
      <c r="I4" s="21" t="s">
        <v>14</v>
      </c>
      <c r="J4" s="20" t="s">
        <v>18</v>
      </c>
      <c r="K4" s="21" t="s">
        <v>14</v>
      </c>
      <c r="L4" s="20" t="s">
        <v>18</v>
      </c>
      <c r="M4" s="21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25</v>
      </c>
      <c r="E5" s="10">
        <v>4.4000000000000004</v>
      </c>
      <c r="F5" s="3">
        <v>3</v>
      </c>
      <c r="G5" s="10">
        <v>5</v>
      </c>
      <c r="H5" s="22"/>
      <c r="I5" s="23"/>
      <c r="J5" s="22"/>
      <c r="K5" s="23"/>
      <c r="L5" s="22"/>
      <c r="M5" s="23"/>
      <c r="N5" s="31">
        <v>9</v>
      </c>
      <c r="O5" s="15">
        <v>4.9000000000000004</v>
      </c>
      <c r="P5" s="22"/>
      <c r="Q5" s="23"/>
      <c r="R5" s="31">
        <v>14</v>
      </c>
      <c r="S5" s="29">
        <v>4.9000000000000004</v>
      </c>
      <c r="T5" s="28">
        <v>3</v>
      </c>
      <c r="U5" s="29">
        <v>5</v>
      </c>
      <c r="V5" s="4">
        <v>17</v>
      </c>
      <c r="W5" s="12">
        <v>4.9000000000000004</v>
      </c>
      <c r="X5" s="4">
        <f t="shared" ref="X5:X31" si="0">B5+D5+F5+H5+J5+L5+N5+P5+R5+T5+V5</f>
        <v>71</v>
      </c>
      <c r="Y5" s="15">
        <f>((B5*C5)+(D5*E5)+(F5*G5)+(H5*I5)+(J5*K5)+(L5*M5)+(N5*O5)+(P5*Q5)+(R5*S5)+(T5*U5)+(V5*W5))/X5</f>
        <v>4.7323943661971839</v>
      </c>
    </row>
    <row r="6" spans="1:25" ht="26.4" x14ac:dyDescent="0.25">
      <c r="A6" s="19" t="s">
        <v>28</v>
      </c>
      <c r="B6" s="5">
        <v>3</v>
      </c>
      <c r="C6" s="5">
        <v>4.7</v>
      </c>
      <c r="D6" s="3">
        <v>25</v>
      </c>
      <c r="E6" s="10">
        <v>4.3</v>
      </c>
      <c r="F6" s="3">
        <v>3</v>
      </c>
      <c r="G6" s="10">
        <v>5</v>
      </c>
      <c r="H6" s="22"/>
      <c r="I6" s="23"/>
      <c r="J6" s="22"/>
      <c r="K6" s="23"/>
      <c r="L6" s="22"/>
      <c r="M6" s="23"/>
      <c r="N6" s="31">
        <v>9</v>
      </c>
      <c r="O6" s="15">
        <v>5</v>
      </c>
      <c r="P6" s="22"/>
      <c r="Q6" s="23"/>
      <c r="R6" s="31">
        <v>14</v>
      </c>
      <c r="S6" s="29">
        <v>4.9000000000000004</v>
      </c>
      <c r="T6" s="28">
        <v>3</v>
      </c>
      <c r="U6" s="29">
        <v>5</v>
      </c>
      <c r="V6" s="4">
        <v>17</v>
      </c>
      <c r="W6" s="12">
        <v>4.9000000000000004</v>
      </c>
      <c r="X6" s="4">
        <f t="shared" si="0"/>
        <v>74</v>
      </c>
      <c r="Y6" s="15">
        <f t="shared" ref="Y6:Y31" si="1">((B6*C6)+(D6*E6)+(F6*G6)+(H6*I6)+(J6*K6)+(L6*M6)+(N6*O6)+(P6*Q6)+(R6*S6)+(T6*U6)+(V6*W6))/X6</f>
        <v>4.7094594594594597</v>
      </c>
    </row>
    <row r="7" spans="1:25" ht="16.5" customHeight="1" x14ac:dyDescent="0.25">
      <c r="A7" s="11" t="s">
        <v>29</v>
      </c>
      <c r="B7" s="2">
        <v>3</v>
      </c>
      <c r="C7" s="2">
        <v>4.7</v>
      </c>
      <c r="D7" s="3">
        <v>24</v>
      </c>
      <c r="E7" s="10">
        <v>4.4000000000000004</v>
      </c>
      <c r="F7" s="3"/>
      <c r="G7" s="10"/>
      <c r="H7" s="22"/>
      <c r="I7" s="23"/>
      <c r="J7" s="22"/>
      <c r="K7" s="23"/>
      <c r="L7" s="22"/>
      <c r="M7" s="23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27</v>
      </c>
      <c r="Y7" s="15">
        <f t="shared" si="1"/>
        <v>4.4333333333333336</v>
      </c>
    </row>
    <row r="8" spans="1:25" ht="16.5" customHeight="1" x14ac:dyDescent="0.25">
      <c r="A8" s="11" t="s">
        <v>41</v>
      </c>
      <c r="B8" s="2"/>
      <c r="C8" s="2"/>
      <c r="D8" s="3">
        <v>25</v>
      </c>
      <c r="E8" s="10">
        <v>4.5999999999999996</v>
      </c>
      <c r="F8" s="3"/>
      <c r="G8" s="10"/>
      <c r="H8" s="22"/>
      <c r="I8" s="23"/>
      <c r="J8" s="22"/>
      <c r="K8" s="23"/>
      <c r="L8" s="22"/>
      <c r="M8" s="23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25</v>
      </c>
      <c r="Y8" s="15">
        <f t="shared" si="1"/>
        <v>4.5999999999999996</v>
      </c>
    </row>
    <row r="9" spans="1:25" ht="26.4" x14ac:dyDescent="0.25">
      <c r="A9" s="19" t="s">
        <v>30</v>
      </c>
      <c r="B9" s="2">
        <v>3</v>
      </c>
      <c r="C9" s="2">
        <v>4.7</v>
      </c>
      <c r="D9" s="3">
        <v>25</v>
      </c>
      <c r="E9" s="10">
        <v>4.5</v>
      </c>
      <c r="F9" s="3"/>
      <c r="G9" s="10"/>
      <c r="H9" s="22"/>
      <c r="I9" s="23"/>
      <c r="J9" s="22"/>
      <c r="K9" s="23"/>
      <c r="L9" s="22"/>
      <c r="M9" s="23"/>
      <c r="N9" s="31"/>
      <c r="O9" s="15"/>
      <c r="P9" s="22"/>
      <c r="Q9" s="23"/>
      <c r="R9" s="31">
        <v>13</v>
      </c>
      <c r="S9" s="29">
        <v>4.8</v>
      </c>
      <c r="T9" s="28"/>
      <c r="U9" s="29"/>
      <c r="V9" s="4"/>
      <c r="W9" s="12"/>
      <c r="X9" s="4">
        <f t="shared" si="0"/>
        <v>41</v>
      </c>
      <c r="Y9" s="15">
        <f t="shared" si="1"/>
        <v>4.6097560975609753</v>
      </c>
    </row>
    <row r="10" spans="1:25" ht="26.4" x14ac:dyDescent="0.25">
      <c r="A10" s="19" t="s">
        <v>31</v>
      </c>
      <c r="B10" s="2">
        <v>3</v>
      </c>
      <c r="C10" s="2">
        <v>4.7</v>
      </c>
      <c r="D10" s="3">
        <v>23</v>
      </c>
      <c r="E10" s="10">
        <v>4.5</v>
      </c>
      <c r="F10" s="3"/>
      <c r="G10" s="10"/>
      <c r="H10" s="22"/>
      <c r="I10" s="23"/>
      <c r="J10" s="22"/>
      <c r="K10" s="23"/>
      <c r="L10" s="22"/>
      <c r="M10" s="23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26</v>
      </c>
      <c r="Y10" s="15">
        <f t="shared" si="1"/>
        <v>4.523076923076923</v>
      </c>
    </row>
    <row r="11" spans="1:25" ht="25.5" customHeight="1" x14ac:dyDescent="0.25">
      <c r="A11" s="30" t="s">
        <v>32</v>
      </c>
      <c r="B11" s="2">
        <v>3</v>
      </c>
      <c r="C11" s="37">
        <v>5</v>
      </c>
      <c r="D11" s="3">
        <v>23</v>
      </c>
      <c r="E11" s="10">
        <v>4.2</v>
      </c>
      <c r="F11" s="3">
        <v>2</v>
      </c>
      <c r="G11" s="10">
        <v>5</v>
      </c>
      <c r="H11" s="22"/>
      <c r="I11" s="23"/>
      <c r="J11" s="22"/>
      <c r="K11" s="23"/>
      <c r="L11" s="22"/>
      <c r="M11" s="23"/>
      <c r="N11" s="31">
        <v>8</v>
      </c>
      <c r="O11" s="15">
        <v>5</v>
      </c>
      <c r="P11" s="22"/>
      <c r="Q11" s="23"/>
      <c r="R11" s="31">
        <v>13</v>
      </c>
      <c r="S11" s="29">
        <v>5</v>
      </c>
      <c r="T11" s="28">
        <v>1</v>
      </c>
      <c r="U11" s="29">
        <v>5</v>
      </c>
      <c r="V11" s="4">
        <v>16</v>
      </c>
      <c r="W11" s="12">
        <v>4.2</v>
      </c>
      <c r="X11" s="4">
        <f t="shared" si="0"/>
        <v>66</v>
      </c>
      <c r="Y11" s="15">
        <f t="shared" si="1"/>
        <v>4.5272727272727273</v>
      </c>
    </row>
    <row r="12" spans="1:25" ht="16.5" customHeight="1" x14ac:dyDescent="0.25">
      <c r="A12" s="30" t="s">
        <v>43</v>
      </c>
      <c r="B12" s="2"/>
      <c r="C12" s="37"/>
      <c r="D12" s="3"/>
      <c r="E12" s="10"/>
      <c r="F12" s="3"/>
      <c r="G12" s="10"/>
      <c r="H12" s="22"/>
      <c r="I12" s="23"/>
      <c r="J12" s="22"/>
      <c r="K12" s="23"/>
      <c r="L12" s="22"/>
      <c r="M12" s="23"/>
      <c r="N12" s="31"/>
      <c r="O12" s="15"/>
      <c r="P12" s="22"/>
      <c r="Q12" s="23"/>
      <c r="R12" s="31"/>
      <c r="S12" s="29"/>
      <c r="T12" s="28">
        <v>3</v>
      </c>
      <c r="U12" s="29">
        <v>5</v>
      </c>
      <c r="V12" s="4">
        <v>17</v>
      </c>
      <c r="W12" s="12">
        <v>4.8</v>
      </c>
      <c r="X12" s="4">
        <f t="shared" si="0"/>
        <v>20</v>
      </c>
      <c r="Y12" s="15">
        <f t="shared" si="1"/>
        <v>4.83</v>
      </c>
    </row>
    <row r="13" spans="1:25" ht="16.5" customHeight="1" x14ac:dyDescent="0.25">
      <c r="A13" s="25" t="s">
        <v>33</v>
      </c>
      <c r="B13" s="2">
        <v>3</v>
      </c>
      <c r="C13" s="37">
        <v>4.7</v>
      </c>
      <c r="D13" s="3"/>
      <c r="E13" s="10"/>
      <c r="F13" s="3"/>
      <c r="G13" s="10"/>
      <c r="H13" s="22"/>
      <c r="I13" s="23"/>
      <c r="J13" s="22"/>
      <c r="K13" s="23"/>
      <c r="L13" s="22"/>
      <c r="M13" s="23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3</v>
      </c>
      <c r="Y13" s="15">
        <f t="shared" si="1"/>
        <v>4.7</v>
      </c>
    </row>
    <row r="14" spans="1:25" ht="16.5" customHeight="1" x14ac:dyDescent="0.25">
      <c r="A14" s="25" t="s">
        <v>9</v>
      </c>
      <c r="B14" s="2">
        <v>3</v>
      </c>
      <c r="C14" s="37">
        <v>5</v>
      </c>
      <c r="D14" s="3"/>
      <c r="E14" s="10"/>
      <c r="F14" s="3"/>
      <c r="G14" s="10"/>
      <c r="H14" s="22"/>
      <c r="I14" s="23"/>
      <c r="J14" s="22"/>
      <c r="K14" s="23"/>
      <c r="L14" s="22"/>
      <c r="M14" s="23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5</v>
      </c>
    </row>
    <row r="15" spans="1:25" ht="16.5" customHeight="1" x14ac:dyDescent="0.25">
      <c r="A15" s="25" t="s">
        <v>10</v>
      </c>
      <c r="B15" s="2">
        <v>3</v>
      </c>
      <c r="C15" s="37">
        <v>4.7</v>
      </c>
      <c r="D15" s="3"/>
      <c r="E15" s="10"/>
      <c r="F15" s="3"/>
      <c r="G15" s="10"/>
      <c r="H15" s="22"/>
      <c r="I15" s="23"/>
      <c r="J15" s="22"/>
      <c r="K15" s="23"/>
      <c r="L15" s="22"/>
      <c r="M15" s="23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4.7</v>
      </c>
    </row>
    <row r="16" spans="1:25" ht="16.5" customHeight="1" x14ac:dyDescent="0.25">
      <c r="A16" s="25" t="s">
        <v>42</v>
      </c>
      <c r="B16" s="2">
        <v>3</v>
      </c>
      <c r="C16" s="37">
        <v>4.7</v>
      </c>
      <c r="D16" s="3">
        <v>25</v>
      </c>
      <c r="E16" s="10">
        <v>4.5</v>
      </c>
      <c r="F16" s="3">
        <v>3</v>
      </c>
      <c r="G16" s="10">
        <v>5</v>
      </c>
      <c r="H16" s="22"/>
      <c r="I16" s="23"/>
      <c r="J16" s="22"/>
      <c r="K16" s="23"/>
      <c r="L16" s="22"/>
      <c r="M16" s="23"/>
      <c r="N16" s="31"/>
      <c r="O16" s="15"/>
      <c r="P16" s="22"/>
      <c r="Q16" s="23"/>
      <c r="R16" s="31">
        <v>13</v>
      </c>
      <c r="S16" s="29">
        <v>5</v>
      </c>
      <c r="T16" s="28"/>
      <c r="U16" s="29"/>
      <c r="V16" s="4"/>
      <c r="W16" s="12"/>
      <c r="X16" s="4">
        <f t="shared" si="0"/>
        <v>44</v>
      </c>
      <c r="Y16" s="15">
        <f t="shared" si="1"/>
        <v>4.6954545454545453</v>
      </c>
    </row>
    <row r="17" spans="1:25" ht="16.5" customHeight="1" x14ac:dyDescent="0.25">
      <c r="A17" s="25" t="s">
        <v>20</v>
      </c>
      <c r="B17" s="2">
        <v>3</v>
      </c>
      <c r="C17" s="37">
        <v>5</v>
      </c>
      <c r="D17" s="3">
        <v>24</v>
      </c>
      <c r="E17" s="10">
        <v>4.5</v>
      </c>
      <c r="F17" s="3">
        <v>3</v>
      </c>
      <c r="G17" s="10">
        <v>5</v>
      </c>
      <c r="H17" s="22"/>
      <c r="I17" s="23"/>
      <c r="J17" s="22"/>
      <c r="K17" s="23"/>
      <c r="L17" s="22"/>
      <c r="M17" s="23"/>
      <c r="N17" s="31">
        <v>9</v>
      </c>
      <c r="O17" s="15">
        <v>5</v>
      </c>
      <c r="P17" s="22"/>
      <c r="Q17" s="23"/>
      <c r="R17" s="31">
        <v>14</v>
      </c>
      <c r="S17" s="29">
        <v>4.9000000000000004</v>
      </c>
      <c r="T17" s="28">
        <v>3</v>
      </c>
      <c r="U17" s="29">
        <v>5</v>
      </c>
      <c r="V17" s="4">
        <v>17</v>
      </c>
      <c r="W17" s="12">
        <v>4.9000000000000004</v>
      </c>
      <c r="X17" s="4">
        <f t="shared" si="0"/>
        <v>73</v>
      </c>
      <c r="Y17" s="15">
        <f t="shared" si="1"/>
        <v>4.7931506849315078</v>
      </c>
    </row>
    <row r="18" spans="1:25" ht="16.5" customHeight="1" x14ac:dyDescent="0.25">
      <c r="A18" s="25" t="s">
        <v>34</v>
      </c>
      <c r="B18" s="2">
        <v>3</v>
      </c>
      <c r="C18" s="37">
        <v>5</v>
      </c>
      <c r="D18" s="3">
        <v>23</v>
      </c>
      <c r="E18" s="10">
        <v>4.4000000000000004</v>
      </c>
      <c r="F18" s="3">
        <v>2</v>
      </c>
      <c r="G18" s="10">
        <v>5</v>
      </c>
      <c r="H18" s="22"/>
      <c r="I18" s="23"/>
      <c r="J18" s="22"/>
      <c r="K18" s="23"/>
      <c r="L18" s="22"/>
      <c r="M18" s="23"/>
      <c r="N18" s="31">
        <v>9</v>
      </c>
      <c r="O18" s="15">
        <v>4.8</v>
      </c>
      <c r="P18" s="22"/>
      <c r="Q18" s="23"/>
      <c r="R18" s="31">
        <v>13</v>
      </c>
      <c r="S18" s="29">
        <v>4.9000000000000004</v>
      </c>
      <c r="T18" s="28">
        <v>1</v>
      </c>
      <c r="U18" s="29">
        <v>5</v>
      </c>
      <c r="V18" s="4">
        <v>16</v>
      </c>
      <c r="W18" s="12">
        <v>4.9000000000000004</v>
      </c>
      <c r="X18" s="4">
        <f t="shared" si="0"/>
        <v>67</v>
      </c>
      <c r="Y18" s="15">
        <f t="shared" si="1"/>
        <v>4.7238805970149258</v>
      </c>
    </row>
    <row r="19" spans="1:25" ht="16.5" customHeight="1" x14ac:dyDescent="0.25">
      <c r="A19" s="25" t="s">
        <v>26</v>
      </c>
      <c r="B19" s="2">
        <v>3</v>
      </c>
      <c r="C19" s="37">
        <v>5</v>
      </c>
      <c r="D19" s="3">
        <v>24</v>
      </c>
      <c r="E19" s="10">
        <v>4.5999999999999996</v>
      </c>
      <c r="F19" s="3">
        <v>3</v>
      </c>
      <c r="G19" s="10">
        <v>5</v>
      </c>
      <c r="H19" s="22"/>
      <c r="I19" s="23"/>
      <c r="J19" s="22"/>
      <c r="K19" s="23"/>
      <c r="L19" s="22"/>
      <c r="M19" s="23"/>
      <c r="N19" s="31">
        <v>9</v>
      </c>
      <c r="O19" s="15">
        <v>5</v>
      </c>
      <c r="P19" s="22"/>
      <c r="Q19" s="23"/>
      <c r="R19" s="31">
        <v>14</v>
      </c>
      <c r="S19" s="29">
        <v>4.5999999999999996</v>
      </c>
      <c r="T19" s="28">
        <v>3</v>
      </c>
      <c r="U19" s="29">
        <v>5</v>
      </c>
      <c r="V19" s="4">
        <v>17</v>
      </c>
      <c r="W19" s="12">
        <v>4.9000000000000004</v>
      </c>
      <c r="X19" s="4">
        <f t="shared" si="0"/>
        <v>73</v>
      </c>
      <c r="Y19" s="15">
        <f t="shared" si="1"/>
        <v>4.7684931506849306</v>
      </c>
    </row>
    <row r="20" spans="1:25" ht="16.5" customHeight="1" x14ac:dyDescent="0.25">
      <c r="A20" s="25" t="s">
        <v>27</v>
      </c>
      <c r="B20" s="2">
        <v>2</v>
      </c>
      <c r="C20" s="37">
        <v>5</v>
      </c>
      <c r="D20" s="3">
        <v>24</v>
      </c>
      <c r="E20" s="10">
        <v>4.5</v>
      </c>
      <c r="F20" s="3">
        <v>3</v>
      </c>
      <c r="G20" s="10">
        <v>5</v>
      </c>
      <c r="H20" s="22"/>
      <c r="I20" s="23"/>
      <c r="J20" s="22"/>
      <c r="K20" s="23"/>
      <c r="L20" s="22"/>
      <c r="M20" s="23"/>
      <c r="N20" s="31">
        <v>9</v>
      </c>
      <c r="O20" s="15">
        <v>4.9000000000000004</v>
      </c>
      <c r="P20" s="22"/>
      <c r="Q20" s="23"/>
      <c r="R20" s="31">
        <v>14</v>
      </c>
      <c r="S20" s="29">
        <v>4.8</v>
      </c>
      <c r="T20" s="28">
        <v>3</v>
      </c>
      <c r="U20" s="29">
        <v>5</v>
      </c>
      <c r="V20" s="4">
        <v>16</v>
      </c>
      <c r="W20" s="12">
        <v>4.8</v>
      </c>
      <c r="X20" s="4">
        <f t="shared" si="0"/>
        <v>71</v>
      </c>
      <c r="Y20" s="15">
        <f t="shared" si="1"/>
        <v>4.7338028169014086</v>
      </c>
    </row>
    <row r="21" spans="1:25" ht="16.5" customHeight="1" x14ac:dyDescent="0.25">
      <c r="A21" s="25" t="s">
        <v>12</v>
      </c>
      <c r="B21" s="2"/>
      <c r="C21" s="2"/>
      <c r="D21" s="3"/>
      <c r="E21" s="10"/>
      <c r="F21" s="3"/>
      <c r="G21" s="10"/>
      <c r="H21" s="22"/>
      <c r="I21" s="23"/>
      <c r="J21" s="22"/>
      <c r="K21" s="23"/>
      <c r="L21" s="22"/>
      <c r="M21" s="23"/>
      <c r="N21" s="31">
        <v>9</v>
      </c>
      <c r="O21" s="15">
        <v>5</v>
      </c>
      <c r="P21" s="22"/>
      <c r="Q21" s="23"/>
      <c r="R21" s="31"/>
      <c r="S21" s="29"/>
      <c r="T21" s="28"/>
      <c r="U21" s="29"/>
      <c r="V21" s="4"/>
      <c r="W21" s="12"/>
      <c r="X21" s="4">
        <f t="shared" ref="X21:X22" si="2">B21+D21+F21+H21+J21+L21+N21+P21+R21+T21+V21</f>
        <v>9</v>
      </c>
      <c r="Y21" s="15">
        <f t="shared" ref="Y21:Y22" si="3">((B21*C21)+(D21*E21)+(F21*G21)+(H21*I21)+(J21*K21)+(L21*M21)+(N21*O21)+(P21*Q21)+(R21*S21)+(T21*U21)+(V21*W21))/X21</f>
        <v>5</v>
      </c>
    </row>
    <row r="22" spans="1:25" ht="16.5" customHeight="1" x14ac:dyDescent="0.25">
      <c r="A22" s="25" t="s">
        <v>13</v>
      </c>
      <c r="B22" s="2"/>
      <c r="C22" s="2"/>
      <c r="D22" s="3"/>
      <c r="E22" s="10"/>
      <c r="F22" s="3"/>
      <c r="G22" s="10"/>
      <c r="H22" s="22"/>
      <c r="I22" s="23"/>
      <c r="J22" s="22"/>
      <c r="K22" s="23"/>
      <c r="L22" s="22"/>
      <c r="M22" s="23"/>
      <c r="N22" s="31">
        <v>9</v>
      </c>
      <c r="O22" s="15">
        <v>4.7</v>
      </c>
      <c r="P22" s="22"/>
      <c r="Q22" s="23"/>
      <c r="R22" s="31"/>
      <c r="S22" s="29"/>
      <c r="T22" s="28"/>
      <c r="U22" s="29"/>
      <c r="V22" s="4"/>
      <c r="W22" s="12"/>
      <c r="X22" s="4">
        <f t="shared" si="2"/>
        <v>9</v>
      </c>
      <c r="Y22" s="15">
        <f t="shared" si="3"/>
        <v>4.7</v>
      </c>
    </row>
    <row r="23" spans="1:25" ht="16.5" customHeight="1" x14ac:dyDescent="0.25">
      <c r="A23" s="25" t="s">
        <v>37</v>
      </c>
      <c r="B23" s="2"/>
      <c r="C23" s="2"/>
      <c r="D23" s="3"/>
      <c r="E23" s="10"/>
      <c r="F23" s="3">
        <v>3</v>
      </c>
      <c r="G23" s="10">
        <v>5</v>
      </c>
      <c r="H23" s="22"/>
      <c r="I23" s="23"/>
      <c r="J23" s="22"/>
      <c r="K23" s="23"/>
      <c r="L23" s="22"/>
      <c r="M23" s="23"/>
      <c r="N23" s="31">
        <v>9</v>
      </c>
      <c r="O23" s="15">
        <v>5</v>
      </c>
      <c r="P23" s="22"/>
      <c r="Q23" s="23"/>
      <c r="R23" s="31">
        <v>13</v>
      </c>
      <c r="S23" s="29">
        <v>4.9000000000000004</v>
      </c>
      <c r="T23" s="28"/>
      <c r="U23" s="29"/>
      <c r="V23" s="4"/>
      <c r="W23" s="12"/>
      <c r="X23" s="4">
        <f t="shared" si="0"/>
        <v>25</v>
      </c>
      <c r="Y23" s="15">
        <f t="shared" si="1"/>
        <v>4.9480000000000004</v>
      </c>
    </row>
    <row r="24" spans="1:25" ht="16.5" customHeight="1" x14ac:dyDescent="0.25">
      <c r="A24" s="25" t="s">
        <v>35</v>
      </c>
      <c r="B24" s="2"/>
      <c r="C24" s="37"/>
      <c r="D24" s="3"/>
      <c r="E24" s="10"/>
      <c r="F24" s="3"/>
      <c r="G24" s="10"/>
      <c r="H24" s="22"/>
      <c r="I24" s="23"/>
      <c r="J24" s="22"/>
      <c r="K24" s="23"/>
      <c r="L24" s="22"/>
      <c r="M24" s="23"/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0</v>
      </c>
      <c r="Y24" s="15"/>
    </row>
    <row r="25" spans="1:25" ht="16.5" customHeight="1" x14ac:dyDescent="0.25">
      <c r="A25" s="25" t="s">
        <v>11</v>
      </c>
      <c r="B25" s="2"/>
      <c r="C25" s="37"/>
      <c r="D25" s="3"/>
      <c r="E25" s="10"/>
      <c r="F25" s="3"/>
      <c r="G25" s="10"/>
      <c r="H25" s="22"/>
      <c r="I25" s="23"/>
      <c r="J25" s="22"/>
      <c r="K25" s="23"/>
      <c r="L25" s="22"/>
      <c r="M25" s="23"/>
      <c r="N25" s="31"/>
      <c r="O25" s="15"/>
      <c r="P25" s="22"/>
      <c r="Q25" s="23"/>
      <c r="R25" s="31"/>
      <c r="S25" s="29"/>
      <c r="T25" s="28">
        <v>3</v>
      </c>
      <c r="U25" s="29">
        <v>4.7</v>
      </c>
      <c r="V25" s="4">
        <v>17</v>
      </c>
      <c r="W25" s="12">
        <v>4.7</v>
      </c>
      <c r="X25" s="4">
        <f t="shared" si="0"/>
        <v>20</v>
      </c>
      <c r="Y25" s="15">
        <f t="shared" si="1"/>
        <v>4.7</v>
      </c>
    </row>
    <row r="26" spans="1:25" ht="16.5" customHeight="1" x14ac:dyDescent="0.25">
      <c r="A26" s="25" t="s">
        <v>23</v>
      </c>
      <c r="B26" s="2"/>
      <c r="C26" s="37"/>
      <c r="D26" s="3"/>
      <c r="E26" s="10"/>
      <c r="F26" s="3"/>
      <c r="G26" s="10"/>
      <c r="H26" s="22"/>
      <c r="I26" s="23"/>
      <c r="J26" s="22"/>
      <c r="K26" s="23"/>
      <c r="L26" s="22"/>
      <c r="M26" s="23"/>
      <c r="N26" s="31"/>
      <c r="O26" s="15"/>
      <c r="P26" s="22"/>
      <c r="Q26" s="23"/>
      <c r="R26" s="31">
        <v>13</v>
      </c>
      <c r="S26" s="29">
        <v>4.9000000000000004</v>
      </c>
      <c r="T26" s="28"/>
      <c r="U26" s="29"/>
      <c r="V26" s="4"/>
      <c r="W26" s="12"/>
      <c r="X26" s="4">
        <f t="shared" si="0"/>
        <v>13</v>
      </c>
      <c r="Y26" s="15">
        <f t="shared" si="1"/>
        <v>4.9000000000000004</v>
      </c>
    </row>
    <row r="27" spans="1:25" ht="16.5" customHeight="1" x14ac:dyDescent="0.25">
      <c r="A27" s="25" t="s">
        <v>36</v>
      </c>
      <c r="B27" s="2"/>
      <c r="C27" s="37"/>
      <c r="D27" s="3"/>
      <c r="E27" s="10"/>
      <c r="F27" s="3"/>
      <c r="G27" s="10"/>
      <c r="H27" s="22"/>
      <c r="I27" s="23"/>
      <c r="J27" s="22"/>
      <c r="K27" s="23"/>
      <c r="L27" s="22"/>
      <c r="M27" s="23"/>
      <c r="N27" s="31"/>
      <c r="O27" s="15"/>
      <c r="P27" s="22"/>
      <c r="Q27" s="23"/>
      <c r="R27" s="31">
        <v>13</v>
      </c>
      <c r="S27" s="29">
        <v>4.8</v>
      </c>
      <c r="T27" s="28"/>
      <c r="U27" s="29"/>
      <c r="V27" s="4"/>
      <c r="W27" s="12"/>
      <c r="X27" s="4">
        <f t="shared" si="0"/>
        <v>13</v>
      </c>
      <c r="Y27" s="15">
        <f t="shared" si="1"/>
        <v>4.8</v>
      </c>
    </row>
    <row r="28" spans="1:25" ht="16.5" customHeight="1" x14ac:dyDescent="0.25">
      <c r="A28" s="25" t="s">
        <v>21</v>
      </c>
      <c r="B28" s="2"/>
      <c r="C28" s="37"/>
      <c r="D28" s="3"/>
      <c r="E28" s="10"/>
      <c r="F28" s="3"/>
      <c r="G28" s="10"/>
      <c r="H28" s="22"/>
      <c r="I28" s="23"/>
      <c r="J28" s="22"/>
      <c r="K28" s="23"/>
      <c r="L28" s="22"/>
      <c r="M28" s="23"/>
      <c r="N28" s="31"/>
      <c r="O28" s="15"/>
      <c r="P28" s="22"/>
      <c r="Q28" s="23"/>
      <c r="R28" s="31">
        <v>13</v>
      </c>
      <c r="S28" s="29">
        <v>4.9000000000000004</v>
      </c>
      <c r="T28" s="28"/>
      <c r="U28" s="29"/>
      <c r="V28" s="4"/>
      <c r="W28" s="12"/>
      <c r="X28" s="4">
        <f t="shared" si="0"/>
        <v>13</v>
      </c>
      <c r="Y28" s="15">
        <f t="shared" si="1"/>
        <v>4.9000000000000004</v>
      </c>
    </row>
    <row r="29" spans="1:25" ht="16.5" customHeight="1" x14ac:dyDescent="0.25">
      <c r="A29" s="11" t="s">
        <v>22</v>
      </c>
      <c r="B29" s="2"/>
      <c r="C29" s="37"/>
      <c r="D29" s="3"/>
      <c r="E29" s="10"/>
      <c r="F29" s="3"/>
      <c r="G29" s="10"/>
      <c r="H29" s="22"/>
      <c r="I29" s="23"/>
      <c r="J29" s="22"/>
      <c r="K29" s="23"/>
      <c r="L29" s="22"/>
      <c r="M29" s="23"/>
      <c r="N29" s="31"/>
      <c r="O29" s="15"/>
      <c r="P29" s="22"/>
      <c r="Q29" s="23"/>
      <c r="R29" s="31">
        <v>14</v>
      </c>
      <c r="S29" s="29">
        <v>4.7</v>
      </c>
      <c r="T29" s="28"/>
      <c r="U29" s="29"/>
      <c r="V29" s="4"/>
      <c r="W29" s="12"/>
      <c r="X29" s="4">
        <f t="shared" si="0"/>
        <v>14</v>
      </c>
      <c r="Y29" s="15">
        <f t="shared" si="1"/>
        <v>4.7</v>
      </c>
    </row>
    <row r="30" spans="1:25" ht="16.5" customHeight="1" x14ac:dyDescent="0.25">
      <c r="A30" s="11" t="s">
        <v>40</v>
      </c>
      <c r="B30" s="2"/>
      <c r="C30" s="37"/>
      <c r="D30" s="3"/>
      <c r="E30" s="10"/>
      <c r="F30" s="3"/>
      <c r="G30" s="10"/>
      <c r="H30" s="22"/>
      <c r="I30" s="23"/>
      <c r="J30" s="22"/>
      <c r="K30" s="23"/>
      <c r="L30" s="22"/>
      <c r="M30" s="23"/>
      <c r="N30" s="31"/>
      <c r="O30" s="15"/>
      <c r="P30" s="22"/>
      <c r="Q30" s="23"/>
      <c r="R30" s="31">
        <v>14</v>
      </c>
      <c r="S30" s="29">
        <v>4.8</v>
      </c>
      <c r="T30" s="28"/>
      <c r="U30" s="29"/>
      <c r="V30" s="4"/>
      <c r="W30" s="12"/>
      <c r="X30" s="4">
        <f t="shared" si="0"/>
        <v>14</v>
      </c>
      <c r="Y30" s="15">
        <f t="shared" si="1"/>
        <v>4.8</v>
      </c>
    </row>
    <row r="31" spans="1:25" ht="27.75" customHeight="1" x14ac:dyDescent="0.25">
      <c r="A31" s="19" t="s">
        <v>57</v>
      </c>
      <c r="B31" s="11">
        <v>3</v>
      </c>
      <c r="C31" s="38">
        <v>5</v>
      </c>
      <c r="D31" s="3"/>
      <c r="E31" s="10"/>
      <c r="F31" s="3"/>
      <c r="G31" s="10"/>
      <c r="H31" s="22"/>
      <c r="I31" s="23"/>
      <c r="J31" s="22"/>
      <c r="K31" s="23"/>
      <c r="L31" s="22"/>
      <c r="M31" s="23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3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37"/>
      <c r="D32" s="3"/>
      <c r="E32" s="10"/>
      <c r="F32" s="3"/>
      <c r="G32" s="10"/>
      <c r="H32" s="22"/>
      <c r="I32" s="23"/>
      <c r="J32" s="22"/>
      <c r="K32" s="23"/>
      <c r="L32" s="22"/>
      <c r="M32" s="23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4.8500000000000005</v>
      </c>
      <c r="D33" s="18">
        <v>25</v>
      </c>
      <c r="E33" s="15">
        <f>SUM(E5:E32)/12</f>
        <v>4.45</v>
      </c>
      <c r="F33" s="18">
        <v>3</v>
      </c>
      <c r="G33" s="15">
        <f>SUM(G5:G32)/9</f>
        <v>5</v>
      </c>
      <c r="H33" s="24"/>
      <c r="I33" s="23">
        <f>SUM(I5:I32)/8</f>
        <v>0</v>
      </c>
      <c r="J33" s="24"/>
      <c r="K33" s="23">
        <f>SUM(K5:K32)/9</f>
        <v>0</v>
      </c>
      <c r="L33" s="24"/>
      <c r="M33" s="23">
        <f>SUM(M5:M32)/9</f>
        <v>0</v>
      </c>
      <c r="N33" s="18"/>
      <c r="O33" s="15">
        <f>SUM(O5:O32)/10</f>
        <v>4.9300000000000006</v>
      </c>
      <c r="P33" s="24"/>
      <c r="Q33" s="23">
        <f>SUM(Q5:Q32)/9</f>
        <v>0</v>
      </c>
      <c r="R33" s="18">
        <v>14</v>
      </c>
      <c r="S33" s="15">
        <f>SUM(S5:S32)/15</f>
        <v>4.8533333333333326</v>
      </c>
      <c r="T33" s="18">
        <v>3</v>
      </c>
      <c r="U33" s="15">
        <f>SUM(U5:U32)/9</f>
        <v>4.9666666666666668</v>
      </c>
      <c r="V33" s="18">
        <v>17</v>
      </c>
      <c r="W33" s="15">
        <f>SUM(W5:W32)/9</f>
        <v>4.7777777777777777</v>
      </c>
      <c r="X33" s="18">
        <f>SUM(X5:X32)</f>
        <v>820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4.7126829268292676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  <mergeCell ref="B2:Y2"/>
  </mergeCells>
  <conditionalFormatting sqref="Y5:Y7 Y9:Y11 Y13:Y20 Y32 Y23:Y30">
    <cfRule type="containsErrors" dxfId="22" priority="5">
      <formula>ISERROR(Y5)</formula>
    </cfRule>
  </conditionalFormatting>
  <conditionalFormatting sqref="Y8">
    <cfRule type="containsErrors" dxfId="21" priority="4">
      <formula>ISERROR(Y8)</formula>
    </cfRule>
  </conditionalFormatting>
  <conditionalFormatting sqref="Y12">
    <cfRule type="containsErrors" dxfId="20" priority="3">
      <formula>ISERROR(Y12)</formula>
    </cfRule>
  </conditionalFormatting>
  <conditionalFormatting sqref="Y31">
    <cfRule type="containsErrors" dxfId="19" priority="2">
      <formula>ISERROR(Y31)</formula>
    </cfRule>
  </conditionalFormatting>
  <conditionalFormatting sqref="Y21:Y22">
    <cfRule type="containsErrors" dxfId="18" priority="1">
      <formula>ISERROR(Y21)</formula>
    </cfRule>
  </conditionalFormatting>
  <pageMargins left="0.16" right="0.16" top="0.21" bottom="0.21" header="0.21" footer="0.21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46" customWidth="1"/>
    <col min="2" max="3" width="5" customWidth="1"/>
    <col min="4" max="5" width="5.33203125" customWidth="1"/>
    <col min="6" max="7" width="5.88671875" customWidth="1"/>
    <col min="8" max="10" width="5" customWidth="1"/>
    <col min="11" max="11" width="4.88671875" customWidth="1"/>
    <col min="12" max="13" width="5.5546875" style="33" customWidth="1"/>
    <col min="14" max="19" width="5.5546875" customWidth="1"/>
    <col min="20" max="20" width="4.6640625" customWidth="1"/>
    <col min="21" max="21" width="5.5546875" customWidth="1"/>
    <col min="22" max="23" width="5.33203125" customWidth="1"/>
    <col min="24" max="24" width="5.6640625" customWidth="1"/>
    <col min="25" max="25" width="6.109375" customWidth="1"/>
  </cols>
  <sheetData>
    <row r="1" spans="1:25" ht="18.600000000000001" x14ac:dyDescent="0.45">
      <c r="A1" s="13" t="s">
        <v>48</v>
      </c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6.2" x14ac:dyDescent="0.25">
      <c r="A2" s="17"/>
      <c r="B2" s="48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x14ac:dyDescent="0.25">
      <c r="A3" s="34" t="s">
        <v>1</v>
      </c>
      <c r="B3" s="61" t="s">
        <v>3</v>
      </c>
      <c r="C3" s="62"/>
      <c r="D3" s="63" t="s">
        <v>4</v>
      </c>
      <c r="E3" s="62"/>
      <c r="F3" s="49" t="s">
        <v>24</v>
      </c>
      <c r="G3" s="50"/>
      <c r="H3" s="49" t="s">
        <v>5</v>
      </c>
      <c r="I3" s="50"/>
      <c r="J3" s="49" t="s">
        <v>7</v>
      </c>
      <c r="K3" s="50"/>
      <c r="L3" s="55" t="s">
        <v>8</v>
      </c>
      <c r="M3" s="56"/>
      <c r="N3" s="55" t="s">
        <v>62</v>
      </c>
      <c r="O3" s="56"/>
      <c r="P3" s="59" t="s">
        <v>25</v>
      </c>
      <c r="Q3" s="60"/>
      <c r="R3" s="51" t="s">
        <v>19</v>
      </c>
      <c r="S3" s="52"/>
      <c r="T3" s="53" t="s">
        <v>16</v>
      </c>
      <c r="U3" s="54"/>
      <c r="V3" s="49" t="s">
        <v>17</v>
      </c>
      <c r="W3" s="50"/>
      <c r="X3" s="49"/>
      <c r="Y3" s="50"/>
    </row>
    <row r="4" spans="1:25" x14ac:dyDescent="0.25">
      <c r="A4" s="1"/>
      <c r="B4" s="1" t="s">
        <v>18</v>
      </c>
      <c r="C4" s="1" t="s">
        <v>14</v>
      </c>
      <c r="D4" s="9" t="s">
        <v>18</v>
      </c>
      <c r="E4" s="6" t="s">
        <v>14</v>
      </c>
      <c r="F4" s="9" t="s">
        <v>18</v>
      </c>
      <c r="G4" s="6" t="s">
        <v>14</v>
      </c>
      <c r="H4" s="9" t="s">
        <v>18</v>
      </c>
      <c r="I4" s="6" t="s">
        <v>14</v>
      </c>
      <c r="J4" s="9" t="s">
        <v>18</v>
      </c>
      <c r="K4" s="6" t="s">
        <v>14</v>
      </c>
      <c r="L4" s="26" t="s">
        <v>18</v>
      </c>
      <c r="M4" s="27" t="s">
        <v>14</v>
      </c>
      <c r="N4" s="26" t="s">
        <v>18</v>
      </c>
      <c r="O4" s="27" t="s">
        <v>14</v>
      </c>
      <c r="P4" s="20" t="s">
        <v>18</v>
      </c>
      <c r="Q4" s="21" t="s">
        <v>14</v>
      </c>
      <c r="R4" s="26" t="s">
        <v>18</v>
      </c>
      <c r="S4" s="27" t="s">
        <v>14</v>
      </c>
      <c r="T4" s="26" t="s">
        <v>18</v>
      </c>
      <c r="U4" s="27" t="s">
        <v>14</v>
      </c>
      <c r="V4" s="6" t="s">
        <v>18</v>
      </c>
      <c r="W4" s="6" t="s">
        <v>14</v>
      </c>
      <c r="X4" s="6" t="s">
        <v>18</v>
      </c>
      <c r="Y4" s="7" t="s">
        <v>14</v>
      </c>
    </row>
    <row r="5" spans="1:25" ht="16.5" customHeight="1" x14ac:dyDescent="0.25">
      <c r="A5" s="19" t="s">
        <v>44</v>
      </c>
      <c r="B5" s="2"/>
      <c r="C5" s="2"/>
      <c r="D5" s="3">
        <v>34</v>
      </c>
      <c r="E5" s="10">
        <v>4.5999999999999996</v>
      </c>
      <c r="F5" s="3">
        <v>6</v>
      </c>
      <c r="G5" s="10">
        <v>4.8</v>
      </c>
      <c r="H5" s="3">
        <v>1</v>
      </c>
      <c r="I5" s="10">
        <v>5</v>
      </c>
      <c r="J5" s="3">
        <v>6</v>
      </c>
      <c r="K5" s="10">
        <v>5</v>
      </c>
      <c r="L5" s="31">
        <v>2</v>
      </c>
      <c r="M5" s="15">
        <v>3.5</v>
      </c>
      <c r="N5" s="31">
        <v>3</v>
      </c>
      <c r="O5" s="15">
        <v>5</v>
      </c>
      <c r="P5" s="22"/>
      <c r="Q5" s="23"/>
      <c r="R5" s="31">
        <v>10</v>
      </c>
      <c r="S5" s="29">
        <v>4.9000000000000004</v>
      </c>
      <c r="T5" s="28">
        <v>2</v>
      </c>
      <c r="U5" s="29">
        <v>5</v>
      </c>
      <c r="V5" s="4">
        <v>2</v>
      </c>
      <c r="W5" s="12">
        <v>5</v>
      </c>
      <c r="X5" s="4">
        <f t="shared" ref="X5:X31" si="0">B5+D5+F5+H5+J5+L5+N5+P5+R5+T5+V5</f>
        <v>66</v>
      </c>
      <c r="Y5" s="15">
        <f>((B5*C5)+(D5*E5)+(F5*G5)+(H5*I5)+(J5*K5)+(L5*M5)+(N5*O5)+(P5*Q5)+(R5*S5)+(T5*U5)+(V5*W5))/X5</f>
        <v>4.7151515151515149</v>
      </c>
    </row>
    <row r="6" spans="1:25" ht="26.4" x14ac:dyDescent="0.25">
      <c r="A6" s="19" t="s">
        <v>28</v>
      </c>
      <c r="B6" s="5">
        <v>3</v>
      </c>
      <c r="C6" s="36">
        <v>5</v>
      </c>
      <c r="D6" s="3">
        <v>34</v>
      </c>
      <c r="E6" s="10">
        <v>4.5999999999999996</v>
      </c>
      <c r="F6" s="3">
        <v>6</v>
      </c>
      <c r="G6" s="10">
        <v>4.8</v>
      </c>
      <c r="H6" s="3">
        <v>1</v>
      </c>
      <c r="I6" s="10">
        <v>5</v>
      </c>
      <c r="J6" s="3">
        <v>6</v>
      </c>
      <c r="K6" s="10">
        <v>5</v>
      </c>
      <c r="L6" s="31">
        <v>2</v>
      </c>
      <c r="M6" s="15">
        <v>3</v>
      </c>
      <c r="N6" s="31">
        <v>3</v>
      </c>
      <c r="O6" s="15">
        <v>5</v>
      </c>
      <c r="P6" s="22"/>
      <c r="Q6" s="23"/>
      <c r="R6" s="31">
        <v>10</v>
      </c>
      <c r="S6" s="29">
        <v>5</v>
      </c>
      <c r="T6" s="28">
        <v>2</v>
      </c>
      <c r="U6" s="29">
        <v>5</v>
      </c>
      <c r="V6" s="4">
        <v>2</v>
      </c>
      <c r="W6" s="12">
        <v>5</v>
      </c>
      <c r="X6" s="4">
        <f t="shared" si="0"/>
        <v>69</v>
      </c>
      <c r="Y6" s="15">
        <f t="shared" ref="Y6:Y31" si="1">((B6*C6)+(D6*E6)+(F6*G6)+(H6*I6)+(J6*K6)+(L6*M6)+(N6*O6)+(P6*Q6)+(R6*S6)+(T6*U6)+(V6*W6))/X6</f>
        <v>4.7275362318840575</v>
      </c>
    </row>
    <row r="7" spans="1:25" ht="16.5" customHeight="1" x14ac:dyDescent="0.25">
      <c r="A7" s="11" t="s">
        <v>29</v>
      </c>
      <c r="B7" s="2">
        <v>3</v>
      </c>
      <c r="C7" s="37">
        <v>5</v>
      </c>
      <c r="D7" s="3">
        <v>33</v>
      </c>
      <c r="E7" s="10">
        <v>4.5</v>
      </c>
      <c r="F7" s="3"/>
      <c r="G7" s="10"/>
      <c r="H7" s="3"/>
      <c r="I7" s="10"/>
      <c r="J7" s="3"/>
      <c r="K7" s="10"/>
      <c r="L7" s="31"/>
      <c r="M7" s="15"/>
      <c r="N7" s="31"/>
      <c r="O7" s="15"/>
      <c r="P7" s="22"/>
      <c r="Q7" s="23"/>
      <c r="R7" s="31"/>
      <c r="S7" s="29"/>
      <c r="T7" s="28"/>
      <c r="U7" s="29"/>
      <c r="V7" s="4"/>
      <c r="W7" s="12"/>
      <c r="X7" s="4">
        <f t="shared" si="0"/>
        <v>36</v>
      </c>
      <c r="Y7" s="15">
        <f t="shared" si="1"/>
        <v>4.541666666666667</v>
      </c>
    </row>
    <row r="8" spans="1:25" ht="16.5" customHeight="1" x14ac:dyDescent="0.25">
      <c r="A8" s="11" t="s">
        <v>41</v>
      </c>
      <c r="B8" s="2"/>
      <c r="C8" s="37"/>
      <c r="D8" s="3">
        <v>34</v>
      </c>
      <c r="E8" s="10">
        <v>4.7</v>
      </c>
      <c r="F8" s="3"/>
      <c r="G8" s="10"/>
      <c r="H8" s="3"/>
      <c r="I8" s="10"/>
      <c r="J8" s="3"/>
      <c r="K8" s="10"/>
      <c r="L8" s="31"/>
      <c r="M8" s="15"/>
      <c r="N8" s="31"/>
      <c r="O8" s="15"/>
      <c r="P8" s="22"/>
      <c r="Q8" s="23"/>
      <c r="R8" s="31"/>
      <c r="S8" s="29"/>
      <c r="T8" s="28"/>
      <c r="U8" s="29"/>
      <c r="V8" s="4"/>
      <c r="W8" s="12"/>
      <c r="X8" s="4">
        <f t="shared" si="0"/>
        <v>34</v>
      </c>
      <c r="Y8" s="15">
        <f t="shared" si="1"/>
        <v>4.7</v>
      </c>
    </row>
    <row r="9" spans="1:25" ht="26.4" x14ac:dyDescent="0.25">
      <c r="A9" s="19" t="s">
        <v>30</v>
      </c>
      <c r="B9" s="2">
        <v>3</v>
      </c>
      <c r="C9" s="37">
        <v>4.3</v>
      </c>
      <c r="D9" s="3">
        <v>31</v>
      </c>
      <c r="E9" s="10">
        <v>4.5</v>
      </c>
      <c r="F9" s="3"/>
      <c r="G9" s="10"/>
      <c r="H9" s="3"/>
      <c r="I9" s="10"/>
      <c r="J9" s="3"/>
      <c r="K9" s="10"/>
      <c r="L9" s="31"/>
      <c r="M9" s="15"/>
      <c r="N9" s="31">
        <v>3</v>
      </c>
      <c r="O9" s="15">
        <v>5</v>
      </c>
      <c r="P9" s="22"/>
      <c r="Q9" s="23"/>
      <c r="R9" s="31">
        <v>9</v>
      </c>
      <c r="S9" s="29">
        <v>5</v>
      </c>
      <c r="T9" s="28"/>
      <c r="U9" s="29"/>
      <c r="V9" s="4"/>
      <c r="W9" s="12"/>
      <c r="X9" s="4">
        <f t="shared" si="0"/>
        <v>46</v>
      </c>
      <c r="Y9" s="15">
        <f t="shared" si="1"/>
        <v>4.6173913043478265</v>
      </c>
    </row>
    <row r="10" spans="1:25" ht="26.4" x14ac:dyDescent="0.25">
      <c r="A10" s="19" t="s">
        <v>61</v>
      </c>
      <c r="B10" s="2">
        <v>2</v>
      </c>
      <c r="C10" s="37">
        <v>5</v>
      </c>
      <c r="D10" s="3">
        <v>31</v>
      </c>
      <c r="E10" s="10">
        <v>4.4000000000000004</v>
      </c>
      <c r="F10" s="3"/>
      <c r="G10" s="10"/>
      <c r="H10" s="3"/>
      <c r="I10" s="10"/>
      <c r="J10" s="3"/>
      <c r="K10" s="10"/>
      <c r="L10" s="31"/>
      <c r="M10" s="15"/>
      <c r="N10" s="31"/>
      <c r="O10" s="15"/>
      <c r="P10" s="22"/>
      <c r="Q10" s="23"/>
      <c r="R10" s="31"/>
      <c r="S10" s="29"/>
      <c r="T10" s="28"/>
      <c r="U10" s="29"/>
      <c r="V10" s="4"/>
      <c r="W10" s="12"/>
      <c r="X10" s="4">
        <f t="shared" si="0"/>
        <v>33</v>
      </c>
      <c r="Y10" s="15">
        <f t="shared" si="1"/>
        <v>4.4363636363636365</v>
      </c>
    </row>
    <row r="11" spans="1:25" ht="25.5" customHeight="1" x14ac:dyDescent="0.25">
      <c r="A11" s="30" t="s">
        <v>32</v>
      </c>
      <c r="B11" s="2">
        <v>3</v>
      </c>
      <c r="C11" s="37">
        <v>5</v>
      </c>
      <c r="D11" s="3">
        <v>29</v>
      </c>
      <c r="E11" s="10">
        <v>4.4000000000000004</v>
      </c>
      <c r="F11" s="3">
        <v>5</v>
      </c>
      <c r="G11" s="10">
        <v>5</v>
      </c>
      <c r="H11" s="3">
        <v>1</v>
      </c>
      <c r="I11" s="10">
        <v>5</v>
      </c>
      <c r="J11" s="3">
        <v>6</v>
      </c>
      <c r="K11" s="10">
        <v>5</v>
      </c>
      <c r="L11" s="31">
        <v>2</v>
      </c>
      <c r="M11" s="15">
        <v>3.5</v>
      </c>
      <c r="N11" s="31">
        <v>3</v>
      </c>
      <c r="O11" s="15">
        <v>5</v>
      </c>
      <c r="P11" s="22"/>
      <c r="Q11" s="23"/>
      <c r="R11" s="31">
        <v>8</v>
      </c>
      <c r="S11" s="29">
        <v>4.9000000000000004</v>
      </c>
      <c r="T11" s="28">
        <v>2</v>
      </c>
      <c r="U11" s="29">
        <v>5</v>
      </c>
      <c r="V11" s="4">
        <v>2</v>
      </c>
      <c r="W11" s="12">
        <v>5</v>
      </c>
      <c r="X11" s="4">
        <f t="shared" si="0"/>
        <v>61</v>
      </c>
      <c r="Y11" s="15">
        <f t="shared" si="1"/>
        <v>4.6524590163934425</v>
      </c>
    </row>
    <row r="12" spans="1:25" ht="16.5" customHeight="1" x14ac:dyDescent="0.25">
      <c r="A12" s="30" t="s">
        <v>43</v>
      </c>
      <c r="B12" s="2"/>
      <c r="C12" s="37"/>
      <c r="D12" s="3"/>
      <c r="E12" s="10"/>
      <c r="F12" s="3"/>
      <c r="G12" s="10"/>
      <c r="H12" s="3"/>
      <c r="I12" s="10"/>
      <c r="J12" s="3"/>
      <c r="K12" s="10"/>
      <c r="L12" s="31"/>
      <c r="M12" s="15"/>
      <c r="N12" s="31"/>
      <c r="O12" s="15"/>
      <c r="P12" s="22"/>
      <c r="Q12" s="23"/>
      <c r="R12" s="31"/>
      <c r="S12" s="29"/>
      <c r="T12" s="28">
        <v>2</v>
      </c>
      <c r="U12" s="29">
        <v>5</v>
      </c>
      <c r="V12" s="4">
        <v>2</v>
      </c>
      <c r="W12" s="12">
        <v>5</v>
      </c>
      <c r="X12" s="4">
        <f t="shared" si="0"/>
        <v>4</v>
      </c>
      <c r="Y12" s="15">
        <f t="shared" si="1"/>
        <v>5</v>
      </c>
    </row>
    <row r="13" spans="1:25" ht="16.5" customHeight="1" x14ac:dyDescent="0.25">
      <c r="A13" s="25" t="s">
        <v>33</v>
      </c>
      <c r="B13" s="2">
        <v>2</v>
      </c>
      <c r="C13" s="37">
        <v>4</v>
      </c>
      <c r="D13" s="3"/>
      <c r="E13" s="10"/>
      <c r="F13" s="3"/>
      <c r="G13" s="10"/>
      <c r="H13" s="3"/>
      <c r="I13" s="10"/>
      <c r="J13" s="3"/>
      <c r="K13" s="10"/>
      <c r="L13" s="31"/>
      <c r="M13" s="15"/>
      <c r="N13" s="31"/>
      <c r="O13" s="15"/>
      <c r="P13" s="22"/>
      <c r="Q13" s="23"/>
      <c r="R13" s="31"/>
      <c r="S13" s="29"/>
      <c r="T13" s="28"/>
      <c r="U13" s="29"/>
      <c r="V13" s="4"/>
      <c r="W13" s="12"/>
      <c r="X13" s="4">
        <f t="shared" si="0"/>
        <v>2</v>
      </c>
      <c r="Y13" s="15">
        <f t="shared" si="1"/>
        <v>4</v>
      </c>
    </row>
    <row r="14" spans="1:25" ht="16.5" customHeight="1" x14ac:dyDescent="0.25">
      <c r="A14" s="25" t="s">
        <v>9</v>
      </c>
      <c r="B14" s="2">
        <v>3</v>
      </c>
      <c r="C14" s="37">
        <v>4.3</v>
      </c>
      <c r="D14" s="3"/>
      <c r="E14" s="10"/>
      <c r="F14" s="3"/>
      <c r="G14" s="10"/>
      <c r="H14" s="3"/>
      <c r="I14" s="10"/>
      <c r="J14" s="3"/>
      <c r="K14" s="10"/>
      <c r="L14" s="31"/>
      <c r="M14" s="15"/>
      <c r="N14" s="31"/>
      <c r="O14" s="15"/>
      <c r="P14" s="22"/>
      <c r="Q14" s="23"/>
      <c r="R14" s="31"/>
      <c r="S14" s="29"/>
      <c r="T14" s="28"/>
      <c r="U14" s="29"/>
      <c r="V14" s="4"/>
      <c r="W14" s="12"/>
      <c r="X14" s="4">
        <f t="shared" si="0"/>
        <v>3</v>
      </c>
      <c r="Y14" s="15">
        <f t="shared" si="1"/>
        <v>4.3</v>
      </c>
    </row>
    <row r="15" spans="1:25" ht="16.5" customHeight="1" x14ac:dyDescent="0.25">
      <c r="A15" s="25" t="s">
        <v>10</v>
      </c>
      <c r="B15" s="2">
        <v>3</v>
      </c>
      <c r="C15" s="37">
        <v>5</v>
      </c>
      <c r="D15" s="3"/>
      <c r="E15" s="10"/>
      <c r="F15" s="3"/>
      <c r="G15" s="10"/>
      <c r="H15" s="3"/>
      <c r="I15" s="10"/>
      <c r="J15" s="3"/>
      <c r="K15" s="10"/>
      <c r="L15" s="31"/>
      <c r="M15" s="15"/>
      <c r="N15" s="31"/>
      <c r="O15" s="15"/>
      <c r="P15" s="22"/>
      <c r="Q15" s="23"/>
      <c r="R15" s="31"/>
      <c r="S15" s="29"/>
      <c r="T15" s="28"/>
      <c r="U15" s="29"/>
      <c r="V15" s="4"/>
      <c r="W15" s="12"/>
      <c r="X15" s="4">
        <f t="shared" si="0"/>
        <v>3</v>
      </c>
      <c r="Y15" s="15">
        <f t="shared" si="1"/>
        <v>5</v>
      </c>
    </row>
    <row r="16" spans="1:25" ht="16.5" customHeight="1" x14ac:dyDescent="0.25">
      <c r="A16" s="25" t="s">
        <v>42</v>
      </c>
      <c r="B16" s="2">
        <v>3</v>
      </c>
      <c r="C16" s="37">
        <v>5</v>
      </c>
      <c r="D16" s="3">
        <v>34</v>
      </c>
      <c r="E16" s="10">
        <v>4.5</v>
      </c>
      <c r="F16" s="3">
        <v>6</v>
      </c>
      <c r="G16" s="10">
        <v>4.8</v>
      </c>
      <c r="H16" s="3"/>
      <c r="I16" s="10"/>
      <c r="J16" s="3"/>
      <c r="K16" s="10"/>
      <c r="L16" s="31"/>
      <c r="M16" s="15"/>
      <c r="N16" s="31">
        <v>3</v>
      </c>
      <c r="O16" s="15">
        <v>5</v>
      </c>
      <c r="P16" s="22"/>
      <c r="Q16" s="23"/>
      <c r="R16" s="31">
        <v>10</v>
      </c>
      <c r="S16" s="29">
        <v>5</v>
      </c>
      <c r="T16" s="28"/>
      <c r="U16" s="29"/>
      <c r="V16" s="4"/>
      <c r="W16" s="12"/>
      <c r="X16" s="4">
        <f t="shared" si="0"/>
        <v>56</v>
      </c>
      <c r="Y16" s="15">
        <f t="shared" si="1"/>
        <v>4.6749999999999998</v>
      </c>
    </row>
    <row r="17" spans="1:25" ht="16.5" customHeight="1" x14ac:dyDescent="0.25">
      <c r="A17" s="25" t="s">
        <v>20</v>
      </c>
      <c r="B17" s="2">
        <v>3</v>
      </c>
      <c r="C17" s="37">
        <v>5</v>
      </c>
      <c r="D17" s="3">
        <v>34</v>
      </c>
      <c r="E17" s="10">
        <v>4.5999999999999996</v>
      </c>
      <c r="F17" s="3">
        <v>6</v>
      </c>
      <c r="G17" s="10">
        <v>4.8</v>
      </c>
      <c r="H17" s="3">
        <v>1</v>
      </c>
      <c r="I17" s="10">
        <v>5</v>
      </c>
      <c r="J17" s="3">
        <v>6</v>
      </c>
      <c r="K17" s="10">
        <v>5</v>
      </c>
      <c r="L17" s="31">
        <v>2</v>
      </c>
      <c r="M17" s="15">
        <v>3</v>
      </c>
      <c r="N17" s="31">
        <v>3</v>
      </c>
      <c r="O17" s="15">
        <v>5</v>
      </c>
      <c r="P17" s="22"/>
      <c r="Q17" s="23"/>
      <c r="R17" s="31">
        <v>10</v>
      </c>
      <c r="S17" s="29">
        <v>5</v>
      </c>
      <c r="T17" s="28">
        <v>2</v>
      </c>
      <c r="U17" s="29">
        <v>5</v>
      </c>
      <c r="V17" s="4">
        <v>2</v>
      </c>
      <c r="W17" s="12">
        <v>5</v>
      </c>
      <c r="X17" s="4">
        <f t="shared" si="0"/>
        <v>69</v>
      </c>
      <c r="Y17" s="15">
        <f t="shared" si="1"/>
        <v>4.7275362318840575</v>
      </c>
    </row>
    <row r="18" spans="1:25" ht="16.5" customHeight="1" x14ac:dyDescent="0.25">
      <c r="A18" s="25" t="s">
        <v>34</v>
      </c>
      <c r="B18" s="2">
        <v>3</v>
      </c>
      <c r="C18" s="37">
        <v>4</v>
      </c>
      <c r="D18" s="3">
        <v>31</v>
      </c>
      <c r="E18" s="10">
        <v>4.7</v>
      </c>
      <c r="F18" s="3">
        <v>6</v>
      </c>
      <c r="G18" s="10">
        <v>4.8</v>
      </c>
      <c r="H18" s="3">
        <v>1</v>
      </c>
      <c r="I18" s="10">
        <v>5</v>
      </c>
      <c r="J18" s="3">
        <v>6</v>
      </c>
      <c r="K18" s="10">
        <v>5</v>
      </c>
      <c r="L18" s="31">
        <v>2</v>
      </c>
      <c r="M18" s="15">
        <v>3.5</v>
      </c>
      <c r="N18" s="31">
        <v>3</v>
      </c>
      <c r="O18" s="15">
        <v>5</v>
      </c>
      <c r="P18" s="22"/>
      <c r="Q18" s="23"/>
      <c r="R18" s="31">
        <v>10</v>
      </c>
      <c r="S18" s="29">
        <v>5</v>
      </c>
      <c r="T18" s="28">
        <v>2</v>
      </c>
      <c r="U18" s="29">
        <v>5</v>
      </c>
      <c r="V18" s="4">
        <v>2</v>
      </c>
      <c r="W18" s="12">
        <v>5</v>
      </c>
      <c r="X18" s="4">
        <f t="shared" si="0"/>
        <v>66</v>
      </c>
      <c r="Y18" s="15">
        <f t="shared" si="1"/>
        <v>4.75</v>
      </c>
    </row>
    <row r="19" spans="1:25" ht="16.5" customHeight="1" x14ac:dyDescent="0.25">
      <c r="A19" s="25" t="s">
        <v>26</v>
      </c>
      <c r="B19" s="2">
        <v>3</v>
      </c>
      <c r="C19" s="37">
        <v>5</v>
      </c>
      <c r="D19" s="3">
        <v>33</v>
      </c>
      <c r="E19" s="10">
        <v>4.4000000000000004</v>
      </c>
      <c r="F19" s="3">
        <v>6</v>
      </c>
      <c r="G19" s="10">
        <v>4.8</v>
      </c>
      <c r="H19" s="3">
        <v>1</v>
      </c>
      <c r="I19" s="10">
        <v>5</v>
      </c>
      <c r="J19" s="3">
        <v>6</v>
      </c>
      <c r="K19" s="10">
        <v>5</v>
      </c>
      <c r="L19" s="31">
        <v>2</v>
      </c>
      <c r="M19" s="15">
        <v>3</v>
      </c>
      <c r="N19" s="31">
        <v>3</v>
      </c>
      <c r="O19" s="15">
        <v>4.7</v>
      </c>
      <c r="P19" s="22"/>
      <c r="Q19" s="23"/>
      <c r="R19" s="31">
        <v>9</v>
      </c>
      <c r="S19" s="29">
        <v>4.7</v>
      </c>
      <c r="T19" s="28">
        <v>2</v>
      </c>
      <c r="U19" s="29">
        <v>5</v>
      </c>
      <c r="V19" s="4">
        <v>2</v>
      </c>
      <c r="W19" s="12">
        <v>5</v>
      </c>
      <c r="X19" s="4">
        <f t="shared" si="0"/>
        <v>67</v>
      </c>
      <c r="Y19" s="15">
        <f t="shared" si="1"/>
        <v>4.5731343283582087</v>
      </c>
    </row>
    <row r="20" spans="1:25" ht="16.5" customHeight="1" x14ac:dyDescent="0.25">
      <c r="A20" s="25" t="s">
        <v>27</v>
      </c>
      <c r="B20" s="2">
        <v>3</v>
      </c>
      <c r="C20" s="37">
        <v>5</v>
      </c>
      <c r="D20" s="3">
        <v>34</v>
      </c>
      <c r="E20" s="10">
        <v>4.4000000000000004</v>
      </c>
      <c r="F20" s="3">
        <v>6</v>
      </c>
      <c r="G20" s="10">
        <v>4.8</v>
      </c>
      <c r="H20" s="3">
        <v>1</v>
      </c>
      <c r="I20" s="10">
        <v>5</v>
      </c>
      <c r="J20" s="3">
        <v>6</v>
      </c>
      <c r="K20" s="10">
        <v>5</v>
      </c>
      <c r="L20" s="31">
        <v>2</v>
      </c>
      <c r="M20" s="15">
        <v>3</v>
      </c>
      <c r="N20" s="31">
        <v>3</v>
      </c>
      <c r="O20" s="15">
        <v>4.7</v>
      </c>
      <c r="P20" s="22"/>
      <c r="Q20" s="23"/>
      <c r="R20" s="31">
        <v>10</v>
      </c>
      <c r="S20" s="29">
        <v>4.8</v>
      </c>
      <c r="T20" s="28">
        <v>2</v>
      </c>
      <c r="U20" s="29">
        <v>5</v>
      </c>
      <c r="V20" s="4">
        <v>2</v>
      </c>
      <c r="W20" s="12">
        <v>5</v>
      </c>
      <c r="X20" s="4">
        <f t="shared" si="0"/>
        <v>69</v>
      </c>
      <c r="Y20" s="15">
        <f t="shared" si="1"/>
        <v>4.5869565217391308</v>
      </c>
    </row>
    <row r="21" spans="1:25" ht="16.5" customHeight="1" x14ac:dyDescent="0.25">
      <c r="A21" s="25" t="s">
        <v>12</v>
      </c>
      <c r="B21" s="2"/>
      <c r="C21" s="37"/>
      <c r="D21" s="3"/>
      <c r="E21" s="10"/>
      <c r="F21" s="3"/>
      <c r="G21" s="10"/>
      <c r="H21" s="3"/>
      <c r="I21" s="10"/>
      <c r="J21" s="3"/>
      <c r="K21" s="10"/>
      <c r="L21" s="31"/>
      <c r="M21" s="15"/>
      <c r="N21" s="31"/>
      <c r="O21" s="15"/>
      <c r="P21" s="22"/>
      <c r="Q21" s="23"/>
      <c r="R21" s="31"/>
      <c r="S21" s="29"/>
      <c r="T21" s="28"/>
      <c r="U21" s="29"/>
      <c r="V21" s="4"/>
      <c r="W21" s="12"/>
      <c r="X21" s="4"/>
      <c r="Y21" s="15"/>
    </row>
    <row r="22" spans="1:25" ht="16.5" customHeight="1" x14ac:dyDescent="0.25">
      <c r="A22" s="25" t="s">
        <v>13</v>
      </c>
      <c r="B22" s="2"/>
      <c r="C22" s="37"/>
      <c r="D22" s="3"/>
      <c r="E22" s="10"/>
      <c r="F22" s="3"/>
      <c r="G22" s="10"/>
      <c r="H22" s="3"/>
      <c r="I22" s="10"/>
      <c r="J22" s="3"/>
      <c r="K22" s="10"/>
      <c r="L22" s="31"/>
      <c r="M22" s="15"/>
      <c r="N22" s="31"/>
      <c r="O22" s="15"/>
      <c r="P22" s="22"/>
      <c r="Q22" s="23"/>
      <c r="R22" s="31"/>
      <c r="S22" s="29"/>
      <c r="T22" s="28"/>
      <c r="U22" s="29"/>
      <c r="V22" s="4"/>
      <c r="W22" s="12"/>
      <c r="X22" s="4"/>
      <c r="Y22" s="15"/>
    </row>
    <row r="23" spans="1:25" ht="16.5" customHeight="1" x14ac:dyDescent="0.25">
      <c r="A23" s="25" t="s">
        <v>37</v>
      </c>
      <c r="B23" s="2"/>
      <c r="C23" s="37"/>
      <c r="D23" s="3"/>
      <c r="E23" s="10"/>
      <c r="F23" s="3">
        <v>6</v>
      </c>
      <c r="G23" s="10">
        <v>4.7</v>
      </c>
      <c r="H23" s="3"/>
      <c r="I23" s="10"/>
      <c r="J23" s="3"/>
      <c r="K23" s="10"/>
      <c r="L23" s="31"/>
      <c r="M23" s="15"/>
      <c r="N23" s="31">
        <v>3</v>
      </c>
      <c r="O23" s="15">
        <v>5</v>
      </c>
      <c r="P23" s="22"/>
      <c r="Q23" s="23"/>
      <c r="R23" s="31">
        <v>10</v>
      </c>
      <c r="S23" s="29">
        <v>5</v>
      </c>
      <c r="T23" s="28"/>
      <c r="U23" s="29"/>
      <c r="V23" s="4"/>
      <c r="W23" s="12"/>
      <c r="X23" s="4">
        <f t="shared" si="0"/>
        <v>19</v>
      </c>
      <c r="Y23" s="15">
        <f t="shared" si="1"/>
        <v>4.905263157894737</v>
      </c>
    </row>
    <row r="24" spans="1:25" ht="16.5" customHeight="1" x14ac:dyDescent="0.25">
      <c r="A24" s="25" t="s">
        <v>35</v>
      </c>
      <c r="B24" s="2"/>
      <c r="C24" s="2"/>
      <c r="D24" s="3"/>
      <c r="E24" s="10"/>
      <c r="F24" s="3"/>
      <c r="G24" s="10"/>
      <c r="H24" s="3"/>
      <c r="I24" s="10"/>
      <c r="J24" s="3">
        <v>6</v>
      </c>
      <c r="K24" s="10">
        <v>5</v>
      </c>
      <c r="L24" s="31">
        <v>2</v>
      </c>
      <c r="M24" s="15">
        <v>3</v>
      </c>
      <c r="N24" s="31"/>
      <c r="O24" s="15"/>
      <c r="P24" s="22"/>
      <c r="Q24" s="23"/>
      <c r="R24" s="31"/>
      <c r="S24" s="29"/>
      <c r="T24" s="28"/>
      <c r="U24" s="29"/>
      <c r="V24" s="4"/>
      <c r="W24" s="12"/>
      <c r="X24" s="4">
        <f t="shared" si="0"/>
        <v>8</v>
      </c>
      <c r="Y24" s="15">
        <f t="shared" si="1"/>
        <v>4.5</v>
      </c>
    </row>
    <row r="25" spans="1:25" ht="16.5" customHeight="1" x14ac:dyDescent="0.25">
      <c r="A25" s="25" t="s">
        <v>11</v>
      </c>
      <c r="B25" s="2"/>
      <c r="C25" s="2"/>
      <c r="D25" s="3"/>
      <c r="E25" s="10"/>
      <c r="F25" s="3"/>
      <c r="G25" s="10"/>
      <c r="H25" s="3">
        <v>1</v>
      </c>
      <c r="I25" s="10">
        <v>5</v>
      </c>
      <c r="J25" s="3">
        <v>6</v>
      </c>
      <c r="K25" s="10">
        <v>5</v>
      </c>
      <c r="L25" s="31">
        <v>2</v>
      </c>
      <c r="M25" s="15">
        <v>3</v>
      </c>
      <c r="N25" s="31"/>
      <c r="O25" s="15"/>
      <c r="P25" s="22"/>
      <c r="Q25" s="23"/>
      <c r="R25" s="31"/>
      <c r="S25" s="29"/>
      <c r="T25" s="28">
        <v>2</v>
      </c>
      <c r="U25" s="29">
        <v>5</v>
      </c>
      <c r="V25" s="4">
        <v>2</v>
      </c>
      <c r="W25" s="12">
        <v>5</v>
      </c>
      <c r="X25" s="4">
        <f t="shared" si="0"/>
        <v>13</v>
      </c>
      <c r="Y25" s="15">
        <f t="shared" si="1"/>
        <v>4.6923076923076925</v>
      </c>
    </row>
    <row r="26" spans="1:25" ht="16.5" customHeight="1" x14ac:dyDescent="0.25">
      <c r="A26" s="25" t="s">
        <v>23</v>
      </c>
      <c r="B26" s="2"/>
      <c r="C26" s="2"/>
      <c r="D26" s="3"/>
      <c r="E26" s="10"/>
      <c r="F26" s="3"/>
      <c r="G26" s="10"/>
      <c r="H26" s="3"/>
      <c r="I26" s="10"/>
      <c r="J26" s="3"/>
      <c r="K26" s="10"/>
      <c r="L26" s="31"/>
      <c r="M26" s="15"/>
      <c r="N26" s="31">
        <v>3</v>
      </c>
      <c r="O26" s="15">
        <v>5</v>
      </c>
      <c r="P26" s="22"/>
      <c r="Q26" s="23"/>
      <c r="R26" s="31">
        <v>10</v>
      </c>
      <c r="S26" s="29">
        <v>4.8</v>
      </c>
      <c r="T26" s="28"/>
      <c r="U26" s="29"/>
      <c r="V26" s="4"/>
      <c r="W26" s="12"/>
      <c r="X26" s="4">
        <f t="shared" si="0"/>
        <v>13</v>
      </c>
      <c r="Y26" s="15">
        <f t="shared" si="1"/>
        <v>4.8461538461538458</v>
      </c>
    </row>
    <row r="27" spans="1:25" ht="16.5" customHeight="1" x14ac:dyDescent="0.25">
      <c r="A27" s="25" t="s">
        <v>36</v>
      </c>
      <c r="B27" s="2"/>
      <c r="C27" s="2"/>
      <c r="D27" s="3"/>
      <c r="E27" s="10"/>
      <c r="F27" s="3"/>
      <c r="G27" s="10"/>
      <c r="H27" s="3"/>
      <c r="I27" s="10"/>
      <c r="J27" s="3"/>
      <c r="K27" s="10"/>
      <c r="L27" s="31"/>
      <c r="M27" s="15"/>
      <c r="N27" s="31">
        <v>3</v>
      </c>
      <c r="O27" s="15">
        <v>5</v>
      </c>
      <c r="P27" s="22"/>
      <c r="Q27" s="23"/>
      <c r="R27" s="31">
        <v>8</v>
      </c>
      <c r="S27" s="29">
        <v>5</v>
      </c>
      <c r="T27" s="28"/>
      <c r="U27" s="29"/>
      <c r="V27" s="4"/>
      <c r="W27" s="12"/>
      <c r="X27" s="4">
        <f t="shared" si="0"/>
        <v>11</v>
      </c>
      <c r="Y27" s="15">
        <f t="shared" si="1"/>
        <v>5</v>
      </c>
    </row>
    <row r="28" spans="1:25" ht="16.5" customHeight="1" x14ac:dyDescent="0.25">
      <c r="A28" s="25" t="s">
        <v>21</v>
      </c>
      <c r="B28" s="2"/>
      <c r="C28" s="2"/>
      <c r="D28" s="3"/>
      <c r="E28" s="10"/>
      <c r="F28" s="3"/>
      <c r="G28" s="10"/>
      <c r="H28" s="3"/>
      <c r="I28" s="10"/>
      <c r="J28" s="3"/>
      <c r="K28" s="10"/>
      <c r="L28" s="31"/>
      <c r="M28" s="15"/>
      <c r="N28" s="31"/>
      <c r="O28" s="15"/>
      <c r="P28" s="22"/>
      <c r="Q28" s="23"/>
      <c r="R28" s="31">
        <v>10</v>
      </c>
      <c r="S28" s="29">
        <v>4.8</v>
      </c>
      <c r="T28" s="28"/>
      <c r="U28" s="29"/>
      <c r="V28" s="4"/>
      <c r="W28" s="12"/>
      <c r="X28" s="4">
        <f t="shared" si="0"/>
        <v>10</v>
      </c>
      <c r="Y28" s="15">
        <f t="shared" si="1"/>
        <v>4.8</v>
      </c>
    </row>
    <row r="29" spans="1:25" ht="16.5" customHeight="1" x14ac:dyDescent="0.25">
      <c r="A29" s="11" t="s">
        <v>22</v>
      </c>
      <c r="B29" s="2"/>
      <c r="C29" s="37"/>
      <c r="D29" s="3"/>
      <c r="E29" s="10"/>
      <c r="F29" s="3"/>
      <c r="G29" s="10"/>
      <c r="H29" s="3"/>
      <c r="I29" s="10"/>
      <c r="J29" s="3"/>
      <c r="K29" s="10"/>
      <c r="L29" s="31"/>
      <c r="M29" s="15"/>
      <c r="N29" s="31"/>
      <c r="O29" s="15"/>
      <c r="P29" s="22"/>
      <c r="Q29" s="23"/>
      <c r="R29" s="31">
        <v>10</v>
      </c>
      <c r="S29" s="29">
        <v>4.7</v>
      </c>
      <c r="T29" s="28"/>
      <c r="U29" s="29"/>
      <c r="V29" s="4"/>
      <c r="W29" s="12"/>
      <c r="X29" s="4">
        <f t="shared" si="0"/>
        <v>10</v>
      </c>
      <c r="Y29" s="15">
        <f t="shared" si="1"/>
        <v>4.7</v>
      </c>
    </row>
    <row r="30" spans="1:25" ht="16.5" customHeight="1" x14ac:dyDescent="0.25">
      <c r="A30" s="11" t="s">
        <v>40</v>
      </c>
      <c r="B30" s="2"/>
      <c r="C30" s="37"/>
      <c r="D30" s="3"/>
      <c r="E30" s="10"/>
      <c r="F30" s="3"/>
      <c r="G30" s="10"/>
      <c r="H30" s="3"/>
      <c r="I30" s="10"/>
      <c r="J30" s="3"/>
      <c r="K30" s="10"/>
      <c r="L30" s="31"/>
      <c r="M30" s="15"/>
      <c r="N30" s="31">
        <v>3</v>
      </c>
      <c r="O30" s="15">
        <v>5</v>
      </c>
      <c r="P30" s="22"/>
      <c r="Q30" s="23"/>
      <c r="R30" s="31">
        <v>10</v>
      </c>
      <c r="S30" s="29">
        <v>5</v>
      </c>
      <c r="T30" s="28"/>
      <c r="U30" s="29"/>
      <c r="V30" s="4"/>
      <c r="W30" s="12"/>
      <c r="X30" s="4">
        <f t="shared" si="0"/>
        <v>13</v>
      </c>
      <c r="Y30" s="15">
        <f t="shared" si="1"/>
        <v>5</v>
      </c>
    </row>
    <row r="31" spans="1:25" ht="26.4" x14ac:dyDescent="0.25">
      <c r="A31" s="19" t="s">
        <v>57</v>
      </c>
      <c r="B31" s="11">
        <v>3</v>
      </c>
      <c r="C31" s="38">
        <v>5</v>
      </c>
      <c r="D31" s="3"/>
      <c r="E31" s="10"/>
      <c r="F31" s="3"/>
      <c r="G31" s="10"/>
      <c r="H31" s="3"/>
      <c r="I31" s="10"/>
      <c r="J31" s="3"/>
      <c r="K31" s="10"/>
      <c r="L31" s="31"/>
      <c r="M31" s="15"/>
      <c r="N31" s="31"/>
      <c r="O31" s="15"/>
      <c r="P31" s="22"/>
      <c r="Q31" s="23"/>
      <c r="R31" s="31"/>
      <c r="S31" s="29"/>
      <c r="T31" s="28"/>
      <c r="U31" s="29"/>
      <c r="V31" s="4"/>
      <c r="W31" s="12"/>
      <c r="X31" s="4">
        <f t="shared" si="0"/>
        <v>3</v>
      </c>
      <c r="Y31" s="15">
        <f t="shared" si="1"/>
        <v>5</v>
      </c>
    </row>
    <row r="32" spans="1:25" ht="16.5" customHeight="1" x14ac:dyDescent="0.25">
      <c r="A32" s="11" t="s">
        <v>39</v>
      </c>
      <c r="B32" s="2"/>
      <c r="C32" s="37"/>
      <c r="D32" s="3"/>
      <c r="E32" s="10"/>
      <c r="F32" s="3"/>
      <c r="G32" s="10"/>
      <c r="H32" s="3"/>
      <c r="I32" s="10"/>
      <c r="J32" s="3"/>
      <c r="K32" s="10"/>
      <c r="L32" s="31"/>
      <c r="M32" s="15"/>
      <c r="N32" s="31"/>
      <c r="O32" s="15"/>
      <c r="P32" s="22"/>
      <c r="Q32" s="23"/>
      <c r="R32" s="31"/>
      <c r="S32" s="29"/>
      <c r="T32" s="28"/>
      <c r="U32" s="29"/>
      <c r="V32" s="4"/>
      <c r="W32" s="12"/>
      <c r="X32" s="4"/>
      <c r="Y32" s="15"/>
    </row>
    <row r="33" spans="1:26" ht="17.25" customHeight="1" x14ac:dyDescent="0.25">
      <c r="A33" s="8" t="s">
        <v>15</v>
      </c>
      <c r="B33" s="18">
        <v>3</v>
      </c>
      <c r="C33" s="15">
        <f>SUM(C5:C32)/14</f>
        <v>4.7571428571428571</v>
      </c>
      <c r="D33" s="18">
        <v>34</v>
      </c>
      <c r="E33" s="15">
        <f>SUM(E5:E32)/12</f>
        <v>4.5249999999999995</v>
      </c>
      <c r="F33" s="18">
        <v>6</v>
      </c>
      <c r="G33" s="15">
        <f>SUM(G5:G32)/9</f>
        <v>4.8111111111111109</v>
      </c>
      <c r="H33" s="18">
        <v>1</v>
      </c>
      <c r="I33" s="15">
        <f>SUM(I5:I32)/8</f>
        <v>5</v>
      </c>
      <c r="J33" s="18">
        <v>6</v>
      </c>
      <c r="K33" s="15">
        <f>SUM(K5:K32)/9</f>
        <v>5</v>
      </c>
      <c r="L33" s="18">
        <v>2</v>
      </c>
      <c r="M33" s="15">
        <f>SUM(M5:M32)/9</f>
        <v>3.1666666666666665</v>
      </c>
      <c r="N33" s="18">
        <v>3</v>
      </c>
      <c r="O33" s="15">
        <f>SUM(O5:O32)/13</f>
        <v>4.953846153846154</v>
      </c>
      <c r="P33" s="24"/>
      <c r="Q33" s="23">
        <f>SUM(Q5:Q32)/9</f>
        <v>0</v>
      </c>
      <c r="R33" s="18">
        <v>10</v>
      </c>
      <c r="S33" s="15">
        <f>SUM(S5:S32)/15</f>
        <v>4.9066666666666663</v>
      </c>
      <c r="T33" s="18">
        <v>2</v>
      </c>
      <c r="U33" s="15">
        <f>SUM(U5:U32)/9</f>
        <v>5</v>
      </c>
      <c r="V33" s="18">
        <v>2</v>
      </c>
      <c r="W33" s="15">
        <f>SUM(W5:W32)/9</f>
        <v>5</v>
      </c>
      <c r="X33" s="18">
        <f>SUM(X5:X32)</f>
        <v>784</v>
      </c>
      <c r="Y33" s="16">
        <f>((X5*Y5)+(X6*Y6)+(X7*Y7)+(X8*Y8)+(X9*Y9)+(X10*Y10)+(X11*Y11)+(X12*Y12)+(X13*Y13)+(X14*Y14)+(X15*Y15)+(X16*Y16)+(X17*Y17)+(X18*Y18)+(X19*Y19)+(X20*Y20)+(X21*Y21)+(X22*Y22)+(X23*Y23)+(X24*Y24)+(X25*Y25)+(X26*Y26)+(X27*Y27)+(X28*Y28)+(X29*Y29)+(X30*Y30)+(X31*Y31)+(X32*Y32))/X33</f>
        <v>4.6770408163265307</v>
      </c>
      <c r="Z33" s="14"/>
    </row>
    <row r="36" spans="1:26" x14ac:dyDescent="0.25">
      <c r="Z36" s="14"/>
    </row>
    <row r="41" spans="1:26" x14ac:dyDescent="0.25">
      <c r="Y41" s="14"/>
    </row>
  </sheetData>
  <mergeCells count="14">
    <mergeCell ref="B1:Y1"/>
    <mergeCell ref="B2:Y2"/>
    <mergeCell ref="X3:Y3"/>
    <mergeCell ref="R3:S3"/>
    <mergeCell ref="T3:U3"/>
    <mergeCell ref="V3:W3"/>
    <mergeCell ref="L3:M3"/>
    <mergeCell ref="N3:O3"/>
    <mergeCell ref="P3:Q3"/>
    <mergeCell ref="B3:C3"/>
    <mergeCell ref="D3:E3"/>
    <mergeCell ref="F3:G3"/>
    <mergeCell ref="H3:I3"/>
    <mergeCell ref="J3:K3"/>
  </mergeCells>
  <conditionalFormatting sqref="Y5:Y7 Y9:Y11 Y13:Y30 Y32">
    <cfRule type="containsErrors" dxfId="17" priority="4">
      <formula>ISERROR(Y5)</formula>
    </cfRule>
  </conditionalFormatting>
  <conditionalFormatting sqref="Y8">
    <cfRule type="containsErrors" dxfId="16" priority="3">
      <formula>ISERROR(Y8)</formula>
    </cfRule>
  </conditionalFormatting>
  <conditionalFormatting sqref="Y12">
    <cfRule type="containsErrors" dxfId="15" priority="2">
      <formula>ISERROR(Y12)</formula>
    </cfRule>
  </conditionalFormatting>
  <conditionalFormatting sqref="Y31">
    <cfRule type="containsErrors" dxfId="14" priority="1">
      <formula>ISERROR(Y31)</formula>
    </cfRule>
  </conditionalFormatting>
  <pageMargins left="0.16" right="0.16" top="0.21" bottom="0.21" header="0.21" footer="0.21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Jan.</vt:lpstr>
      <vt:lpstr>Feb.</vt:lpstr>
      <vt:lpstr>March</vt:lpstr>
      <vt:lpstr>April</vt:lpstr>
      <vt:lpstr>May</vt:lpstr>
      <vt:lpstr>June</vt:lpstr>
      <vt:lpstr>July</vt:lpstr>
      <vt:lpstr>August</vt:lpstr>
      <vt:lpstr>Sept.</vt:lpstr>
      <vt:lpstr>Oct.</vt:lpstr>
      <vt:lpstr>Nov.</vt:lpstr>
      <vt:lpstr>Dec.</vt:lpstr>
      <vt:lpstr>Feb.!Print_Area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2015-12-30T20:39:30Z</cp:lastPrinted>
  <dcterms:created xsi:type="dcterms:W3CDTF">2011-08-12T17:46:51Z</dcterms:created>
  <dcterms:modified xsi:type="dcterms:W3CDTF">2018-06-15T19:56:27Z</dcterms:modified>
</cp:coreProperties>
</file>