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80" windowWidth="14952" windowHeight="7260"/>
  </bookViews>
  <sheets>
    <sheet name="Total" sheetId="2" r:id="rId1"/>
  </sheets>
  <definedNames>
    <definedName name="_xlnm.Print_Area" localSheetId="0">Total!$A$1:$O$27</definedName>
  </definedNames>
  <calcPr calcId="145621"/>
</workbook>
</file>

<file path=xl/calcChain.xml><?xml version="1.0" encoding="utf-8"?>
<calcChain xmlns="http://schemas.openxmlformats.org/spreadsheetml/2006/main">
  <c r="I22" i="2" l="1"/>
  <c r="M22" i="2"/>
  <c r="E22" i="2"/>
  <c r="O22" i="2" s="1"/>
  <c r="L20" i="2" l="1"/>
  <c r="L19" i="2"/>
  <c r="I19" i="2"/>
  <c r="M18" i="2"/>
  <c r="I18" i="2"/>
  <c r="H18" i="2"/>
  <c r="G18" i="2"/>
  <c r="L12" i="2" l="1"/>
  <c r="E12" i="2"/>
  <c r="O12" i="2" l="1"/>
  <c r="O17" i="2" l="1"/>
  <c r="O15" i="2" l="1"/>
  <c r="O13" i="2"/>
  <c r="O16" i="2" l="1"/>
  <c r="O19" i="2" l="1"/>
  <c r="O24" i="2" l="1"/>
  <c r="O23" i="2"/>
  <c r="O11" i="2" l="1"/>
  <c r="O14" i="2" l="1"/>
  <c r="O20" i="2" l="1"/>
  <c r="N25" i="2" l="1"/>
  <c r="M25" i="2"/>
  <c r="L25" i="2"/>
  <c r="K25" i="2"/>
  <c r="J25" i="2"/>
  <c r="I25" i="2"/>
  <c r="H25" i="2"/>
  <c r="G25" i="2"/>
  <c r="F25" i="2"/>
  <c r="E25" i="2"/>
  <c r="D25" i="2"/>
  <c r="O21" i="2"/>
  <c r="O18" i="2"/>
  <c r="O25" i="2" l="1"/>
</calcChain>
</file>

<file path=xl/sharedStrings.xml><?xml version="1.0" encoding="utf-8"?>
<sst xmlns="http://schemas.openxmlformats.org/spreadsheetml/2006/main" count="63" uniqueCount="52">
  <si>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</si>
  <si>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</si>
  <si>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</si>
  <si>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</si>
  <si>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</si>
  <si>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</si>
  <si>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</si>
  <si>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</si>
  <si>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</si>
  <si>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</si>
  <si>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</si>
  <si>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</si>
  <si>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</si>
  <si>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</si>
  <si>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</si>
  <si>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</si>
  <si>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</si>
  <si>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Misc.</t>
  </si>
  <si>
    <t>Total</t>
  </si>
  <si>
    <t>B</t>
  </si>
  <si>
    <t>L</t>
  </si>
  <si>
    <t>D</t>
  </si>
  <si>
    <t>Board Chair (or designate) Signature</t>
  </si>
  <si>
    <t>Lucy Bonanno</t>
  </si>
  <si>
    <t>Chief Executive Officer</t>
  </si>
  <si>
    <t>April 1 to September 30, 2017</t>
  </si>
  <si>
    <t>May 10-12,
2017</t>
  </si>
  <si>
    <t>Rural and Northern Health
Care Conference</t>
  </si>
  <si>
    <t>Toronto</t>
  </si>
  <si>
    <t>May 2-3,
2017</t>
  </si>
  <si>
    <t>NorWest CHC CEO
Retirement</t>
  </si>
  <si>
    <t>Thunder
Bay</t>
  </si>
  <si>
    <t>April 6-18,
2017</t>
  </si>
  <si>
    <t>Conference and meetings</t>
  </si>
  <si>
    <t>March 26-
31, 2017</t>
  </si>
  <si>
    <t>Meetings</t>
  </si>
  <si>
    <t>April 20,
2017</t>
  </si>
  <si>
    <t>April 25,
2017</t>
  </si>
  <si>
    <t>May 17-19,
2017</t>
  </si>
  <si>
    <t>NWHA Retreat and
meetings</t>
  </si>
  <si>
    <t>May 26-28,
2017</t>
  </si>
  <si>
    <t>Architecture Symposium</t>
  </si>
  <si>
    <t>Ottawa</t>
  </si>
  <si>
    <t>LHIN, Small Hospital
Transformation meetings</t>
  </si>
  <si>
    <t>May 30-
June 1/17</t>
  </si>
  <si>
    <t>June 22,
2017</t>
  </si>
  <si>
    <t>Kim and Lisa - lunch</t>
  </si>
  <si>
    <t>Geraldton</t>
  </si>
  <si>
    <t>Aug. 16,
2017</t>
  </si>
  <si>
    <t>Nakina</t>
  </si>
  <si>
    <t>Thunder Bay - meetings</t>
  </si>
  <si>
    <t>Sept. 18-20,
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</si>
</sst>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164" fontId="0" fillId="0" borderId="5" xfId="0" applyNumberFormat="1" applyBorder="1"/>
    <xf numFmtId="0" fontId="0" fillId="0" borderId="3" xfId="0" applyBorder="1"/>
    <xf numFmtId="0" fontId="1" fillId="0" borderId="3" xfId="0" applyFont="1" applyBorder="1"/>
    <xf numFmtId="0" fontId="4" fillId="0" borderId="4" xfId="0" applyFont="1" applyBorder="1" applyAlignment="1">
      <alignment wrapText="1"/>
    </xf>
    <xf numFmtId="0" fontId="4" fillId="0" borderId="3" xfId="0" quotePrefix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quotePrefix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S15" sqref="S15"/>
    </sheetView>
  </sheetViews>
  <sheetFormatPr defaultRowHeight="13.2" x14ac:dyDescent="0.25"/>
  <cols>
    <col min="1" max="1" width="12.5546875" customWidth="1"/>
    <col min="2" max="2" width="23" customWidth="1"/>
    <col min="3" max="3" width="9.5546875" customWidth="1"/>
    <col min="4" max="6" width="9.44140625" customWidth="1"/>
    <col min="7" max="7" width="8.5546875" customWidth="1"/>
    <col min="8" max="8" width="7.88671875" customWidth="1"/>
    <col min="9" max="9" width="9.33203125" customWidth="1"/>
    <col min="10" max="10" width="7.33203125" customWidth="1"/>
    <col min="11" max="11" width="6.33203125" customWidth="1"/>
    <col min="12" max="12" width="6.44140625" customWidth="1"/>
    <col min="13" max="13" width="7.44140625" customWidth="1"/>
    <col min="14" max="14" width="9.88671875" customWidth="1"/>
    <col min="15" max="15" width="11.5546875" customWidth="1"/>
  </cols>
  <sheetData>
    <row r="1" spans="1:1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1:15" ht="16.2" x14ac:dyDescent="0.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1:15" x14ac:dyDescent="0.25">
      <c r="A7" s="1" t="s">
        <v>3</v>
      </c>
      <c r="B7" s="2" t="s">
        <v>23</v>
      </c>
      <c r="C7" s="24" t="s">
        <v>4</v>
      </c>
      <c r="D7" s="24"/>
      <c r="E7" s="24"/>
      <c r="F7" s="23" t="s">
        <v>24</v>
      </c>
      <c r="G7" s="23"/>
      <c r="H7" s="23"/>
      <c r="I7" s="23"/>
      <c r="J7" s="1" t="s">
        <v>5</v>
      </c>
      <c r="M7" s="32" t="s">
        <v>25</v>
      </c>
      <c r="N7" s="32"/>
      <c r="O7" s="32"/>
    </row>
    <row r="8" spans="1:15" ht="13.8" thickBot="1" x14ac:dyDescent="0.3"/>
    <row r="9" spans="1:15" ht="13.5" customHeight="1" thickTop="1" x14ac:dyDescent="0.25">
      <c r="A9" s="26" t="s">
        <v>6</v>
      </c>
      <c r="B9" s="19" t="s">
        <v>7</v>
      </c>
      <c r="C9" s="19" t="s">
        <v>8</v>
      </c>
      <c r="D9" s="28" t="s">
        <v>9</v>
      </c>
      <c r="E9" s="28" t="s">
        <v>10</v>
      </c>
      <c r="F9" s="19" t="s">
        <v>11</v>
      </c>
      <c r="G9" s="19" t="s">
        <v>12</v>
      </c>
      <c r="H9" s="19" t="s">
        <v>13</v>
      </c>
      <c r="I9" s="28" t="s">
        <v>14</v>
      </c>
      <c r="J9" s="28" t="s">
        <v>15</v>
      </c>
      <c r="K9" s="18" t="s">
        <v>16</v>
      </c>
      <c r="L9" s="18"/>
      <c r="M9" s="18"/>
      <c r="N9" s="19" t="s">
        <v>17</v>
      </c>
      <c r="O9" s="29" t="s">
        <v>18</v>
      </c>
    </row>
    <row r="10" spans="1:15" ht="28.5" customHeight="1" thickBot="1" x14ac:dyDescent="0.3">
      <c r="A10" s="27"/>
      <c r="B10" s="20"/>
      <c r="C10" s="20"/>
      <c r="D10" s="20"/>
      <c r="E10" s="20"/>
      <c r="F10" s="20"/>
      <c r="G10" s="20"/>
      <c r="H10" s="20"/>
      <c r="I10" s="31"/>
      <c r="J10" s="31"/>
      <c r="K10" s="3" t="s">
        <v>19</v>
      </c>
      <c r="L10" s="3" t="s">
        <v>20</v>
      </c>
      <c r="M10" s="3" t="s">
        <v>21</v>
      </c>
      <c r="N10" s="20"/>
      <c r="O10" s="30"/>
    </row>
    <row r="11" spans="1:15" ht="26.25" customHeight="1" x14ac:dyDescent="0.25">
      <c r="A11" s="13" t="s">
        <v>34</v>
      </c>
      <c r="B11" s="14" t="s">
        <v>35</v>
      </c>
      <c r="C11" s="15" t="s">
        <v>31</v>
      </c>
      <c r="D11" s="17"/>
      <c r="E11" s="17">
        <v>361.88</v>
      </c>
      <c r="F11" s="17"/>
      <c r="G11" s="17"/>
      <c r="H11" s="33"/>
      <c r="I11" s="34">
        <v>302.83999999999997</v>
      </c>
      <c r="J11" s="34"/>
      <c r="K11" s="17"/>
      <c r="L11" s="17"/>
      <c r="M11" s="17"/>
      <c r="N11" s="17"/>
      <c r="O11" s="5">
        <f t="shared" ref="O11:O24" si="0">SUM(D11:N11)</f>
        <v>664.72</v>
      </c>
    </row>
    <row r="12" spans="1:15" ht="26.25" customHeight="1" x14ac:dyDescent="0.25">
      <c r="A12" s="9" t="s">
        <v>32</v>
      </c>
      <c r="B12" s="16" t="s">
        <v>33</v>
      </c>
      <c r="C12" s="8" t="s">
        <v>28</v>
      </c>
      <c r="D12" s="35"/>
      <c r="E12" s="36">
        <f>452.28+17.99</f>
        <v>470.27</v>
      </c>
      <c r="F12" s="35"/>
      <c r="G12" s="35">
        <v>55</v>
      </c>
      <c r="H12" s="35"/>
      <c r="I12" s="36"/>
      <c r="J12" s="36"/>
      <c r="K12" s="36"/>
      <c r="L12" s="35">
        <f>8.19+7.23</f>
        <v>15.42</v>
      </c>
      <c r="M12" s="35"/>
      <c r="N12" s="36"/>
      <c r="O12" s="5">
        <f t="shared" si="0"/>
        <v>540.68999999999994</v>
      </c>
    </row>
    <row r="13" spans="1:15" ht="26.25" customHeight="1" x14ac:dyDescent="0.25">
      <c r="A13" s="9" t="s">
        <v>36</v>
      </c>
      <c r="B13" s="16" t="s">
        <v>35</v>
      </c>
      <c r="C13" s="8" t="s">
        <v>31</v>
      </c>
      <c r="D13" s="35"/>
      <c r="E13" s="36"/>
      <c r="F13" s="35"/>
      <c r="G13" s="35"/>
      <c r="H13" s="35"/>
      <c r="I13" s="36">
        <v>289.27999999999997</v>
      </c>
      <c r="J13" s="36"/>
      <c r="K13" s="36"/>
      <c r="L13" s="35"/>
      <c r="M13" s="35"/>
      <c r="N13" s="36"/>
      <c r="O13" s="5">
        <f t="shared" si="0"/>
        <v>289.27999999999997</v>
      </c>
    </row>
    <row r="14" spans="1:15" ht="23.25" customHeight="1" x14ac:dyDescent="0.25">
      <c r="A14" s="9" t="s">
        <v>37</v>
      </c>
      <c r="B14" s="16" t="s">
        <v>33</v>
      </c>
      <c r="C14" s="8" t="s">
        <v>28</v>
      </c>
      <c r="D14" s="35"/>
      <c r="E14" s="36">
        <v>333.35</v>
      </c>
      <c r="F14" s="35"/>
      <c r="G14" s="35"/>
      <c r="H14" s="35"/>
      <c r="I14" s="36"/>
      <c r="J14" s="36"/>
      <c r="K14" s="36"/>
      <c r="L14" s="35"/>
      <c r="M14" s="35"/>
      <c r="N14" s="36"/>
      <c r="O14" s="5">
        <f t="shared" si="0"/>
        <v>333.35</v>
      </c>
    </row>
    <row r="15" spans="1:15" ht="26.25" customHeight="1" x14ac:dyDescent="0.25">
      <c r="A15" s="9" t="s">
        <v>29</v>
      </c>
      <c r="B15" s="10" t="s">
        <v>30</v>
      </c>
      <c r="C15" s="8" t="s">
        <v>31</v>
      </c>
      <c r="D15" s="35"/>
      <c r="E15" s="36">
        <v>361.88</v>
      </c>
      <c r="F15" s="35"/>
      <c r="G15" s="35"/>
      <c r="H15" s="35"/>
      <c r="I15" s="36"/>
      <c r="J15" s="36"/>
      <c r="K15" s="36"/>
      <c r="L15" s="35"/>
      <c r="M15" s="35"/>
      <c r="N15" s="36">
        <v>50</v>
      </c>
      <c r="O15" s="5">
        <f t="shared" si="0"/>
        <v>411.88</v>
      </c>
    </row>
    <row r="16" spans="1:15" ht="27.75" customHeight="1" x14ac:dyDescent="0.25">
      <c r="A16" s="9" t="s">
        <v>26</v>
      </c>
      <c r="B16" s="10" t="s">
        <v>27</v>
      </c>
      <c r="C16" s="8" t="s">
        <v>28</v>
      </c>
      <c r="D16" s="35">
        <v>1412.5</v>
      </c>
      <c r="E16" s="36"/>
      <c r="F16" s="35">
        <v>280</v>
      </c>
      <c r="G16" s="35"/>
      <c r="H16" s="35"/>
      <c r="I16" s="36">
        <v>769.08</v>
      </c>
      <c r="J16" s="36"/>
      <c r="K16" s="35"/>
      <c r="L16" s="35"/>
      <c r="M16" s="35"/>
      <c r="N16" s="35">
        <v>33.9</v>
      </c>
      <c r="O16" s="5">
        <f t="shared" si="0"/>
        <v>2495.48</v>
      </c>
    </row>
    <row r="17" spans="1:15" ht="27.75" customHeight="1" x14ac:dyDescent="0.25">
      <c r="A17" s="9" t="s">
        <v>38</v>
      </c>
      <c r="B17" s="10" t="s">
        <v>39</v>
      </c>
      <c r="C17" s="8" t="s">
        <v>31</v>
      </c>
      <c r="D17" s="35"/>
      <c r="E17" s="36"/>
      <c r="F17" s="35">
        <v>280</v>
      </c>
      <c r="G17" s="35"/>
      <c r="H17" s="35"/>
      <c r="I17" s="36"/>
      <c r="J17" s="36"/>
      <c r="K17" s="36"/>
      <c r="L17" s="35"/>
      <c r="M17" s="35"/>
      <c r="N17" s="36"/>
      <c r="O17" s="5">
        <f t="shared" si="0"/>
        <v>280</v>
      </c>
    </row>
    <row r="18" spans="1:15" ht="24.75" customHeight="1" x14ac:dyDescent="0.25">
      <c r="A18" s="9" t="s">
        <v>40</v>
      </c>
      <c r="B18" s="10" t="s">
        <v>41</v>
      </c>
      <c r="C18" s="8" t="s">
        <v>42</v>
      </c>
      <c r="D18" s="35"/>
      <c r="E18" s="36">
        <v>575.45000000000005</v>
      </c>
      <c r="F18" s="35">
        <v>280</v>
      </c>
      <c r="G18" s="35">
        <f>16.65+13.65+17.58+42.24</f>
        <v>90.12</v>
      </c>
      <c r="H18" s="35">
        <f>60.98</f>
        <v>60.98</v>
      </c>
      <c r="I18" s="36">
        <f>402.91+410.94</f>
        <v>813.85</v>
      </c>
      <c r="J18" s="36"/>
      <c r="K18" s="36"/>
      <c r="L18" s="35"/>
      <c r="M18" s="35">
        <f>61.96</f>
        <v>61.96</v>
      </c>
      <c r="N18" s="36"/>
      <c r="O18" s="5">
        <f t="shared" si="0"/>
        <v>1882.3600000000001</v>
      </c>
    </row>
    <row r="19" spans="1:15" ht="24.75" customHeight="1" x14ac:dyDescent="0.25">
      <c r="A19" s="9" t="s">
        <v>44</v>
      </c>
      <c r="B19" s="10" t="s">
        <v>43</v>
      </c>
      <c r="C19" s="8" t="s">
        <v>31</v>
      </c>
      <c r="D19" s="35"/>
      <c r="E19" s="36"/>
      <c r="F19" s="35">
        <v>280</v>
      </c>
      <c r="G19" s="35"/>
      <c r="H19" s="35"/>
      <c r="I19" s="35">
        <f>289.28</f>
        <v>289.27999999999997</v>
      </c>
      <c r="J19" s="36"/>
      <c r="K19" s="35"/>
      <c r="L19" s="35">
        <f>11.58</f>
        <v>11.58</v>
      </c>
      <c r="M19" s="35"/>
      <c r="N19" s="35"/>
      <c r="O19" s="5">
        <f t="shared" si="0"/>
        <v>580.86</v>
      </c>
    </row>
    <row r="20" spans="1:15" ht="26.4" x14ac:dyDescent="0.25">
      <c r="A20" s="11" t="s">
        <v>45</v>
      </c>
      <c r="B20" s="12" t="s">
        <v>46</v>
      </c>
      <c r="C20" s="12" t="s">
        <v>47</v>
      </c>
      <c r="D20" s="35"/>
      <c r="E20" s="36"/>
      <c r="F20" s="35"/>
      <c r="G20" s="35"/>
      <c r="H20" s="35"/>
      <c r="I20" s="35"/>
      <c r="J20" s="36"/>
      <c r="K20" s="35"/>
      <c r="L20" s="35">
        <f>45.63</f>
        <v>45.63</v>
      </c>
      <c r="M20" s="35"/>
      <c r="N20" s="35"/>
      <c r="O20" s="5">
        <f t="shared" si="0"/>
        <v>45.63</v>
      </c>
    </row>
    <row r="21" spans="1:15" ht="27" customHeight="1" x14ac:dyDescent="0.25">
      <c r="A21" s="11" t="s">
        <v>48</v>
      </c>
      <c r="B21" s="12" t="s">
        <v>49</v>
      </c>
      <c r="C21" s="12" t="s">
        <v>49</v>
      </c>
      <c r="D21" s="35"/>
      <c r="E21" s="36"/>
      <c r="F21" s="35"/>
      <c r="G21" s="35"/>
      <c r="H21" s="35"/>
      <c r="I21" s="35"/>
      <c r="J21" s="36"/>
      <c r="K21" s="35"/>
      <c r="L21" s="35"/>
      <c r="M21" s="35"/>
      <c r="N21" s="35">
        <v>15.48</v>
      </c>
      <c r="O21" s="5">
        <f t="shared" si="0"/>
        <v>15.48</v>
      </c>
    </row>
    <row r="22" spans="1:15" ht="27" customHeight="1" x14ac:dyDescent="0.25">
      <c r="A22" s="11" t="s">
        <v>51</v>
      </c>
      <c r="B22" s="12" t="s">
        <v>50</v>
      </c>
      <c r="C22" s="12" t="s">
        <v>31</v>
      </c>
      <c r="D22" s="35"/>
      <c r="E22" s="36">
        <f>55</f>
        <v>55</v>
      </c>
      <c r="F22" s="35"/>
      <c r="G22" s="35"/>
      <c r="H22" s="35"/>
      <c r="I22" s="35">
        <f>433.92</f>
        <v>433.92</v>
      </c>
      <c r="J22" s="36"/>
      <c r="K22" s="35"/>
      <c r="L22" s="35">
        <v>11.79</v>
      </c>
      <c r="M22" s="35">
        <f>12.42+8.78</f>
        <v>21.2</v>
      </c>
      <c r="N22" s="35"/>
      <c r="O22" s="5">
        <f t="shared" si="0"/>
        <v>521.91000000000008</v>
      </c>
    </row>
    <row r="23" spans="1:15" ht="27" customHeight="1" x14ac:dyDescent="0.25">
      <c r="A23" s="9"/>
      <c r="B23" s="10"/>
      <c r="C23" s="8"/>
      <c r="D23" s="35"/>
      <c r="E23" s="35"/>
      <c r="F23" s="35"/>
      <c r="G23" s="35"/>
      <c r="H23" s="35"/>
      <c r="I23" s="35"/>
      <c r="J23" s="36"/>
      <c r="K23" s="35"/>
      <c r="L23" s="35"/>
      <c r="M23" s="35"/>
      <c r="N23" s="35"/>
      <c r="O23" s="5">
        <f t="shared" si="0"/>
        <v>0</v>
      </c>
    </row>
    <row r="24" spans="1:15" ht="27" customHeight="1" x14ac:dyDescent="0.25">
      <c r="A24" s="6"/>
      <c r="B24" s="4"/>
      <c r="C24" s="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5">
        <f t="shared" si="0"/>
        <v>0</v>
      </c>
    </row>
    <row r="25" spans="1:15" ht="27" customHeight="1" x14ac:dyDescent="0.25">
      <c r="A25" s="7" t="s">
        <v>18</v>
      </c>
      <c r="B25" s="4"/>
      <c r="C25" s="4"/>
      <c r="D25" s="37">
        <f t="shared" ref="D25:O25" si="1">SUM(D11:D24)</f>
        <v>1412.5</v>
      </c>
      <c r="E25" s="37">
        <f t="shared" si="1"/>
        <v>2157.83</v>
      </c>
      <c r="F25" s="37">
        <f t="shared" si="1"/>
        <v>1120</v>
      </c>
      <c r="G25" s="37">
        <f t="shared" si="1"/>
        <v>145.12</v>
      </c>
      <c r="H25" s="37">
        <f t="shared" si="1"/>
        <v>60.98</v>
      </c>
      <c r="I25" s="37">
        <f t="shared" si="1"/>
        <v>2898.25</v>
      </c>
      <c r="J25" s="37">
        <f t="shared" si="1"/>
        <v>0</v>
      </c>
      <c r="K25" s="37">
        <f t="shared" si="1"/>
        <v>0</v>
      </c>
      <c r="L25" s="37">
        <f t="shared" si="1"/>
        <v>84.419999999999987</v>
      </c>
      <c r="M25" s="37">
        <f t="shared" si="1"/>
        <v>83.16</v>
      </c>
      <c r="N25" s="37">
        <f t="shared" si="1"/>
        <v>99.38000000000001</v>
      </c>
      <c r="O25" s="5">
        <f t="shared" si="1"/>
        <v>8061.6399999999994</v>
      </c>
    </row>
    <row r="26" spans="1:15" ht="27" customHeight="1" x14ac:dyDescent="0.25">
      <c r="A26" s="21"/>
      <c r="B26" s="21"/>
      <c r="C26" s="21"/>
      <c r="D26" s="21"/>
    </row>
    <row r="27" spans="1:15" ht="27" customHeight="1" x14ac:dyDescent="0.25">
      <c r="A27" s="22" t="s">
        <v>22</v>
      </c>
      <c r="B27" s="22"/>
      <c r="C27" s="22"/>
      <c r="D27" s="22"/>
    </row>
    <row r="28" spans="1:15" ht="27" customHeight="1" x14ac:dyDescent="0.25"/>
  </sheetData>
  <mergeCells count="21"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O9:O10"/>
    <mergeCell ref="G9:G10"/>
    <mergeCell ref="H9:H10"/>
    <mergeCell ref="I9:I10"/>
    <mergeCell ref="J9:J10"/>
    <mergeCell ref="M7:O7"/>
    <mergeCell ref="K9:M9"/>
    <mergeCell ref="N9:N10"/>
    <mergeCell ref="A26:D26"/>
    <mergeCell ref="A27:D27"/>
    <mergeCell ref="F7:I7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Sandra Penner</cp:lastModifiedBy>
  <cp:lastPrinted>2016-12-05T20:26:40Z</cp:lastPrinted>
  <dcterms:created xsi:type="dcterms:W3CDTF">2011-10-05T14:56:09Z</dcterms:created>
  <dcterms:modified xsi:type="dcterms:W3CDTF">2017-12-28T14:13:51Z</dcterms:modified>
</cp:coreProperties>
</file>